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filterPrivacy="1" codeName="ThisWorkbook"/>
  <xr:revisionPtr revIDLastSave="0" documentId="13_ncr:1_{494BFFDB-25CF-495A-8CEA-018A0034D35A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4.WATER COST WCC" sheetId="6" r:id="rId1"/>
    <sheet name="PUMP HP " sheetId="20" r:id="rId2"/>
  </sheets>
  <definedNames>
    <definedName name="_xlnm._FilterDatabase" localSheetId="0" hidden="1">'4.WATER COST WCC'!$C$8:$K$34</definedName>
    <definedName name="_xlnm.Print_Area" localSheetId="1">'PUMP HP '!$A$1:$P$36</definedName>
    <definedName name="_xlnm.Print_Titles" localSheetId="0">'4.WATER COST WCC'!$1:$5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0" l="1"/>
  <c r="F27" i="20"/>
  <c r="J27" i="20" s="1"/>
  <c r="F9" i="6" l="1"/>
  <c r="G61" i="6" l="1"/>
  <c r="G87" i="6" s="1"/>
  <c r="G113" i="6" s="1"/>
  <c r="G35" i="6"/>
  <c r="F35" i="6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52" i="6" s="1"/>
  <c r="F53" i="6" s="1"/>
  <c r="F54" i="6" s="1"/>
  <c r="F55" i="6" s="1"/>
  <c r="F56" i="6" s="1"/>
  <c r="F57" i="6" s="1"/>
  <c r="F58" i="6" s="1"/>
  <c r="F59" i="6" s="1"/>
  <c r="F10" i="6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61" i="6" l="1"/>
  <c r="F62" i="6" l="1"/>
  <c r="F63" i="6" s="1"/>
  <c r="F64" i="6" s="1"/>
  <c r="F65" i="6" s="1"/>
  <c r="F66" i="6" s="1"/>
  <c r="F67" i="6" s="1"/>
  <c r="F68" i="6" s="1"/>
  <c r="F69" i="6" s="1"/>
  <c r="F70" i="6" s="1"/>
  <c r="F71" i="6" s="1"/>
  <c r="F72" i="6" s="1"/>
  <c r="F73" i="6" s="1"/>
  <c r="F74" i="6" s="1"/>
  <c r="F75" i="6" s="1"/>
  <c r="F76" i="6" s="1"/>
  <c r="F77" i="6" s="1"/>
  <c r="F78" i="6" s="1"/>
  <c r="F79" i="6" s="1"/>
  <c r="F80" i="6" s="1"/>
  <c r="F81" i="6" s="1"/>
  <c r="F82" i="6" s="1"/>
  <c r="F83" i="6" s="1"/>
  <c r="F84" i="6" s="1"/>
  <c r="F85" i="6" s="1"/>
  <c r="F87" i="6"/>
  <c r="E113" i="6"/>
  <c r="E87" i="6"/>
  <c r="E61" i="6"/>
  <c r="E35" i="6"/>
  <c r="E9" i="6"/>
  <c r="D114" i="6"/>
  <c r="D115" i="6" s="1"/>
  <c r="D116" i="6" s="1"/>
  <c r="D117" i="6" s="1"/>
  <c r="D118" i="6" s="1"/>
  <c r="D119" i="6" s="1"/>
  <c r="D120" i="6" s="1"/>
  <c r="D121" i="6" s="1"/>
  <c r="D122" i="6" s="1"/>
  <c r="D123" i="6" s="1"/>
  <c r="D124" i="6" s="1"/>
  <c r="D125" i="6" s="1"/>
  <c r="D126" i="6" s="1"/>
  <c r="D127" i="6" s="1"/>
  <c r="D128" i="6" s="1"/>
  <c r="D129" i="6" s="1"/>
  <c r="D130" i="6" s="1"/>
  <c r="D131" i="6" s="1"/>
  <c r="D132" i="6" s="1"/>
  <c r="D133" i="6" s="1"/>
  <c r="D134" i="6" s="1"/>
  <c r="D135" i="6" s="1"/>
  <c r="D136" i="6" s="1"/>
  <c r="D137" i="6" s="1"/>
  <c r="D88" i="6"/>
  <c r="D89" i="6" s="1"/>
  <c r="D90" i="6" s="1"/>
  <c r="D91" i="6" s="1"/>
  <c r="D92" i="6" s="1"/>
  <c r="D93" i="6" s="1"/>
  <c r="D94" i="6" s="1"/>
  <c r="D95" i="6" s="1"/>
  <c r="D96" i="6" s="1"/>
  <c r="D97" i="6" s="1"/>
  <c r="D98" i="6" s="1"/>
  <c r="D99" i="6" s="1"/>
  <c r="D100" i="6" s="1"/>
  <c r="D101" i="6" s="1"/>
  <c r="D102" i="6" s="1"/>
  <c r="D103" i="6" s="1"/>
  <c r="D104" i="6" s="1"/>
  <c r="D105" i="6" s="1"/>
  <c r="D106" i="6" s="1"/>
  <c r="D107" i="6" s="1"/>
  <c r="D108" i="6" s="1"/>
  <c r="D109" i="6" s="1"/>
  <c r="D110" i="6" s="1"/>
  <c r="D111" i="6" s="1"/>
  <c r="D62" i="6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D36" i="6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11" i="6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10" i="6"/>
  <c r="F113" i="6" l="1"/>
  <c r="F114" i="6" s="1"/>
  <c r="F115" i="6" s="1"/>
  <c r="F116" i="6" s="1"/>
  <c r="F117" i="6" s="1"/>
  <c r="F118" i="6" s="1"/>
  <c r="F119" i="6" s="1"/>
  <c r="F120" i="6" s="1"/>
  <c r="F121" i="6" s="1"/>
  <c r="F122" i="6" s="1"/>
  <c r="F123" i="6" s="1"/>
  <c r="F124" i="6" s="1"/>
  <c r="F125" i="6" s="1"/>
  <c r="F126" i="6" s="1"/>
  <c r="F127" i="6" s="1"/>
  <c r="F128" i="6" s="1"/>
  <c r="F129" i="6" s="1"/>
  <c r="F130" i="6" s="1"/>
  <c r="F131" i="6" s="1"/>
  <c r="F132" i="6" s="1"/>
  <c r="F133" i="6" s="1"/>
  <c r="F134" i="6" s="1"/>
  <c r="F135" i="6" s="1"/>
  <c r="F136" i="6" s="1"/>
  <c r="F137" i="6" s="1"/>
  <c r="F88" i="6"/>
  <c r="F89" i="6" s="1"/>
  <c r="F90" i="6" s="1"/>
  <c r="F91" i="6" s="1"/>
  <c r="F92" i="6" s="1"/>
  <c r="F93" i="6" s="1"/>
  <c r="F94" i="6" s="1"/>
  <c r="F95" i="6" s="1"/>
  <c r="F96" i="6" s="1"/>
  <c r="F97" i="6" s="1"/>
  <c r="F98" i="6" s="1"/>
  <c r="F99" i="6" s="1"/>
  <c r="F100" i="6" s="1"/>
  <c r="F101" i="6" s="1"/>
  <c r="F102" i="6" s="1"/>
  <c r="F103" i="6" s="1"/>
  <c r="F104" i="6" s="1"/>
  <c r="F105" i="6" s="1"/>
  <c r="F106" i="6" s="1"/>
  <c r="F107" i="6" s="1"/>
  <c r="F108" i="6" s="1"/>
  <c r="F109" i="6" s="1"/>
  <c r="F110" i="6" s="1"/>
  <c r="F111" i="6" s="1"/>
  <c r="J114" i="6" l="1"/>
  <c r="J115" i="6" s="1"/>
  <c r="J116" i="6" s="1"/>
  <c r="J117" i="6" s="1"/>
  <c r="J118" i="6" s="1"/>
  <c r="J119" i="6" s="1"/>
  <c r="J120" i="6" s="1"/>
  <c r="J121" i="6" s="1"/>
  <c r="J122" i="6" s="1"/>
  <c r="J123" i="6" s="1"/>
  <c r="J124" i="6" s="1"/>
  <c r="J125" i="6" s="1"/>
  <c r="J126" i="6" s="1"/>
  <c r="J127" i="6" s="1"/>
  <c r="J128" i="6" s="1"/>
  <c r="J129" i="6" s="1"/>
  <c r="J130" i="6" s="1"/>
  <c r="J131" i="6" s="1"/>
  <c r="J132" i="6" s="1"/>
  <c r="J133" i="6" s="1"/>
  <c r="J134" i="6" s="1"/>
  <c r="J135" i="6" s="1"/>
  <c r="J136" i="6" s="1"/>
  <c r="J137" i="6" s="1"/>
  <c r="G114" i="6"/>
  <c r="G115" i="6" s="1"/>
  <c r="G116" i="6" s="1"/>
  <c r="G117" i="6" s="1"/>
  <c r="G118" i="6" s="1"/>
  <c r="G119" i="6" s="1"/>
  <c r="G120" i="6" s="1"/>
  <c r="G121" i="6" s="1"/>
  <c r="G122" i="6" s="1"/>
  <c r="G123" i="6" s="1"/>
  <c r="G124" i="6" s="1"/>
  <c r="G125" i="6" s="1"/>
  <c r="G126" i="6" s="1"/>
  <c r="G127" i="6" s="1"/>
  <c r="G128" i="6" s="1"/>
  <c r="G129" i="6" s="1"/>
  <c r="G130" i="6" s="1"/>
  <c r="G131" i="6" s="1"/>
  <c r="G132" i="6" s="1"/>
  <c r="G133" i="6" s="1"/>
  <c r="G134" i="6" s="1"/>
  <c r="G135" i="6" s="1"/>
  <c r="G136" i="6" s="1"/>
  <c r="G137" i="6" s="1"/>
  <c r="E114" i="6"/>
  <c r="E115" i="6" s="1"/>
  <c r="E116" i="6" s="1"/>
  <c r="H113" i="6"/>
  <c r="I113" i="6" s="1"/>
  <c r="K113" i="6" s="1"/>
  <c r="J88" i="6"/>
  <c r="J89" i="6" s="1"/>
  <c r="J90" i="6" s="1"/>
  <c r="J91" i="6" s="1"/>
  <c r="J92" i="6" s="1"/>
  <c r="J93" i="6" s="1"/>
  <c r="J94" i="6" s="1"/>
  <c r="J95" i="6" s="1"/>
  <c r="J96" i="6" s="1"/>
  <c r="J97" i="6" s="1"/>
  <c r="J98" i="6" s="1"/>
  <c r="J99" i="6" s="1"/>
  <c r="J100" i="6" s="1"/>
  <c r="J101" i="6" s="1"/>
  <c r="J102" i="6" s="1"/>
  <c r="J103" i="6" s="1"/>
  <c r="J104" i="6" s="1"/>
  <c r="J105" i="6" s="1"/>
  <c r="J106" i="6" s="1"/>
  <c r="J107" i="6" s="1"/>
  <c r="J108" i="6" s="1"/>
  <c r="J109" i="6" s="1"/>
  <c r="J110" i="6" s="1"/>
  <c r="J111" i="6" s="1"/>
  <c r="G88" i="6"/>
  <c r="G89" i="6" s="1"/>
  <c r="G90" i="6" s="1"/>
  <c r="G91" i="6" s="1"/>
  <c r="G92" i="6" s="1"/>
  <c r="G93" i="6" s="1"/>
  <c r="G94" i="6" s="1"/>
  <c r="G95" i="6" s="1"/>
  <c r="G96" i="6" s="1"/>
  <c r="G97" i="6" s="1"/>
  <c r="G98" i="6" s="1"/>
  <c r="G99" i="6" s="1"/>
  <c r="G100" i="6" s="1"/>
  <c r="G101" i="6" s="1"/>
  <c r="G102" i="6" s="1"/>
  <c r="G103" i="6" s="1"/>
  <c r="G104" i="6" s="1"/>
  <c r="G105" i="6" s="1"/>
  <c r="G106" i="6" s="1"/>
  <c r="G107" i="6" s="1"/>
  <c r="G108" i="6" s="1"/>
  <c r="G109" i="6" s="1"/>
  <c r="G110" i="6" s="1"/>
  <c r="G111" i="6" s="1"/>
  <c r="E88" i="6"/>
  <c r="E89" i="6" s="1"/>
  <c r="E90" i="6" s="1"/>
  <c r="H87" i="6"/>
  <c r="I87" i="6" s="1"/>
  <c r="K87" i="6" s="1"/>
  <c r="J62" i="6"/>
  <c r="J63" i="6" s="1"/>
  <c r="J64" i="6" s="1"/>
  <c r="J65" i="6" s="1"/>
  <c r="J66" i="6" s="1"/>
  <c r="J67" i="6" s="1"/>
  <c r="J68" i="6" s="1"/>
  <c r="J69" i="6" s="1"/>
  <c r="J70" i="6" s="1"/>
  <c r="J71" i="6" s="1"/>
  <c r="J72" i="6" s="1"/>
  <c r="J73" i="6" s="1"/>
  <c r="J74" i="6" s="1"/>
  <c r="J75" i="6" s="1"/>
  <c r="J76" i="6" s="1"/>
  <c r="J77" i="6" s="1"/>
  <c r="J78" i="6" s="1"/>
  <c r="J79" i="6" s="1"/>
  <c r="J80" i="6" s="1"/>
  <c r="J81" i="6" s="1"/>
  <c r="J82" i="6" s="1"/>
  <c r="J83" i="6" s="1"/>
  <c r="J84" i="6" s="1"/>
  <c r="J85" i="6" s="1"/>
  <c r="G62" i="6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E62" i="6"/>
  <c r="E63" i="6" s="1"/>
  <c r="E64" i="6" s="1"/>
  <c r="H61" i="6"/>
  <c r="I61" i="6" s="1"/>
  <c r="K61" i="6" s="1"/>
  <c r="J36" i="6"/>
  <c r="J37" i="6" s="1"/>
  <c r="J38" i="6" s="1"/>
  <c r="J39" i="6" s="1"/>
  <c r="J40" i="6" s="1"/>
  <c r="J41" i="6" s="1"/>
  <c r="J42" i="6" s="1"/>
  <c r="J43" i="6" s="1"/>
  <c r="J44" i="6" s="1"/>
  <c r="J45" i="6" s="1"/>
  <c r="J46" i="6" s="1"/>
  <c r="J47" i="6" s="1"/>
  <c r="J48" i="6" s="1"/>
  <c r="J49" i="6" s="1"/>
  <c r="J50" i="6" s="1"/>
  <c r="J51" i="6" s="1"/>
  <c r="J52" i="6" s="1"/>
  <c r="J53" i="6" s="1"/>
  <c r="J54" i="6" s="1"/>
  <c r="J55" i="6" s="1"/>
  <c r="J56" i="6" s="1"/>
  <c r="J57" i="6" s="1"/>
  <c r="J58" i="6" s="1"/>
  <c r="J59" i="6" s="1"/>
  <c r="G36" i="6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E36" i="6"/>
  <c r="E37" i="6" s="1"/>
  <c r="H35" i="6"/>
  <c r="I35" i="6" s="1"/>
  <c r="K35" i="6" s="1"/>
  <c r="G10" i="6"/>
  <c r="G11" i="6" s="1"/>
  <c r="G12" i="6" s="1"/>
  <c r="H9" i="6"/>
  <c r="I9" i="6" s="1"/>
  <c r="J10" i="6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E10" i="6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H114" i="6" l="1"/>
  <c r="I114" i="6" s="1"/>
  <c r="K114" i="6" s="1"/>
  <c r="H88" i="6"/>
  <c r="I88" i="6" s="1"/>
  <c r="K88" i="6" s="1"/>
  <c r="H62" i="6"/>
  <c r="I62" i="6" s="1"/>
  <c r="K62" i="6" s="1"/>
  <c r="E117" i="6"/>
  <c r="H116" i="6"/>
  <c r="I116" i="6" s="1"/>
  <c r="K116" i="6" s="1"/>
  <c r="H115" i="6"/>
  <c r="I115" i="6" s="1"/>
  <c r="K115" i="6" s="1"/>
  <c r="H90" i="6"/>
  <c r="I90" i="6" s="1"/>
  <c r="K90" i="6" s="1"/>
  <c r="E91" i="6"/>
  <c r="H89" i="6"/>
  <c r="I89" i="6" s="1"/>
  <c r="K89" i="6" s="1"/>
  <c r="E65" i="6"/>
  <c r="H64" i="6"/>
  <c r="I64" i="6" s="1"/>
  <c r="K64" i="6" s="1"/>
  <c r="H63" i="6"/>
  <c r="I63" i="6" s="1"/>
  <c r="K63" i="6" s="1"/>
  <c r="E38" i="6"/>
  <c r="H37" i="6"/>
  <c r="I37" i="6" s="1"/>
  <c r="K37" i="6" s="1"/>
  <c r="H36" i="6"/>
  <c r="I36" i="6" s="1"/>
  <c r="K36" i="6" s="1"/>
  <c r="K9" i="6"/>
  <c r="H11" i="6"/>
  <c r="I11" i="6" s="1"/>
  <c r="G13" i="6"/>
  <c r="G14" i="6" s="1"/>
  <c r="G15" i="6" s="1"/>
  <c r="H12" i="6"/>
  <c r="I12" i="6" s="1"/>
  <c r="H10" i="6"/>
  <c r="I10" i="6" s="1"/>
  <c r="K10" i="6" s="1"/>
  <c r="H13" i="6" l="1"/>
  <c r="I13" i="6" s="1"/>
  <c r="K13" i="6" s="1"/>
  <c r="H14" i="6"/>
  <c r="I14" i="6" s="1"/>
  <c r="K14" i="6" s="1"/>
  <c r="E118" i="6"/>
  <c r="H117" i="6"/>
  <c r="I117" i="6" s="1"/>
  <c r="K117" i="6" s="1"/>
  <c r="E92" i="6"/>
  <c r="H91" i="6"/>
  <c r="I91" i="6" s="1"/>
  <c r="K91" i="6" s="1"/>
  <c r="E66" i="6"/>
  <c r="H65" i="6"/>
  <c r="I65" i="6" s="1"/>
  <c r="K65" i="6" s="1"/>
  <c r="E39" i="6"/>
  <c r="H38" i="6"/>
  <c r="I38" i="6" s="1"/>
  <c r="K38" i="6" s="1"/>
  <c r="G16" i="6"/>
  <c r="H15" i="6"/>
  <c r="I15" i="6" s="1"/>
  <c r="K11" i="6"/>
  <c r="E119" i="6" l="1"/>
  <c r="H118" i="6"/>
  <c r="I118" i="6" s="1"/>
  <c r="K118" i="6" s="1"/>
  <c r="E93" i="6"/>
  <c r="H92" i="6"/>
  <c r="I92" i="6" s="1"/>
  <c r="K92" i="6" s="1"/>
  <c r="E67" i="6"/>
  <c r="H66" i="6"/>
  <c r="I66" i="6" s="1"/>
  <c r="K66" i="6" s="1"/>
  <c r="E40" i="6"/>
  <c r="H39" i="6"/>
  <c r="I39" i="6" s="1"/>
  <c r="K39" i="6" s="1"/>
  <c r="G17" i="6"/>
  <c r="H16" i="6"/>
  <c r="I16" i="6" s="1"/>
  <c r="K12" i="6"/>
  <c r="K15" i="6"/>
  <c r="E120" i="6" l="1"/>
  <c r="H119" i="6"/>
  <c r="I119" i="6" s="1"/>
  <c r="K119" i="6" s="1"/>
  <c r="E94" i="6"/>
  <c r="H93" i="6"/>
  <c r="I93" i="6" s="1"/>
  <c r="K93" i="6" s="1"/>
  <c r="E68" i="6"/>
  <c r="H67" i="6"/>
  <c r="I67" i="6" s="1"/>
  <c r="K67" i="6" s="1"/>
  <c r="E41" i="6"/>
  <c r="H40" i="6"/>
  <c r="I40" i="6" s="1"/>
  <c r="K40" i="6" s="1"/>
  <c r="G18" i="6"/>
  <c r="H17" i="6"/>
  <c r="I17" i="6" s="1"/>
  <c r="K17" i="6" s="1"/>
  <c r="K16" i="6"/>
  <c r="H120" i="6" l="1"/>
  <c r="I120" i="6" s="1"/>
  <c r="K120" i="6" s="1"/>
  <c r="E121" i="6"/>
  <c r="H94" i="6"/>
  <c r="I94" i="6" s="1"/>
  <c r="K94" i="6" s="1"/>
  <c r="E95" i="6"/>
  <c r="E69" i="6"/>
  <c r="H68" i="6"/>
  <c r="I68" i="6" s="1"/>
  <c r="K68" i="6" s="1"/>
  <c r="E42" i="6"/>
  <c r="H41" i="6"/>
  <c r="I41" i="6" s="1"/>
  <c r="K41" i="6" s="1"/>
  <c r="G19" i="6"/>
  <c r="H18" i="6"/>
  <c r="I18" i="6" s="1"/>
  <c r="K18" i="6" s="1"/>
  <c r="E122" i="6" l="1"/>
  <c r="H121" i="6"/>
  <c r="I121" i="6" s="1"/>
  <c r="K121" i="6" s="1"/>
  <c r="E96" i="6"/>
  <c r="H95" i="6"/>
  <c r="I95" i="6" s="1"/>
  <c r="K95" i="6" s="1"/>
  <c r="E70" i="6"/>
  <c r="H69" i="6"/>
  <c r="I69" i="6" s="1"/>
  <c r="K69" i="6" s="1"/>
  <c r="E43" i="6"/>
  <c r="H42" i="6"/>
  <c r="I42" i="6" s="1"/>
  <c r="K42" i="6" s="1"/>
  <c r="H19" i="6"/>
  <c r="I19" i="6" s="1"/>
  <c r="K19" i="6" s="1"/>
  <c r="G20" i="6"/>
  <c r="E123" i="6" l="1"/>
  <c r="H122" i="6"/>
  <c r="I122" i="6" s="1"/>
  <c r="K122" i="6" s="1"/>
  <c r="E97" i="6"/>
  <c r="H96" i="6"/>
  <c r="I96" i="6" s="1"/>
  <c r="K96" i="6" s="1"/>
  <c r="E71" i="6"/>
  <c r="H70" i="6"/>
  <c r="I70" i="6" s="1"/>
  <c r="K70" i="6" s="1"/>
  <c r="H43" i="6"/>
  <c r="I43" i="6" s="1"/>
  <c r="K43" i="6" s="1"/>
  <c r="E44" i="6"/>
  <c r="H20" i="6"/>
  <c r="I20" i="6" s="1"/>
  <c r="K20" i="6" s="1"/>
  <c r="G21" i="6"/>
  <c r="E124" i="6" l="1"/>
  <c r="H123" i="6"/>
  <c r="I123" i="6" s="1"/>
  <c r="K123" i="6" s="1"/>
  <c r="E98" i="6"/>
  <c r="H97" i="6"/>
  <c r="I97" i="6" s="1"/>
  <c r="K97" i="6" s="1"/>
  <c r="E72" i="6"/>
  <c r="H71" i="6"/>
  <c r="I71" i="6" s="1"/>
  <c r="K71" i="6" s="1"/>
  <c r="E45" i="6"/>
  <c r="H44" i="6"/>
  <c r="I44" i="6" s="1"/>
  <c r="K44" i="6" s="1"/>
  <c r="G22" i="6"/>
  <c r="H21" i="6"/>
  <c r="I21" i="6" s="1"/>
  <c r="K21" i="6" s="1"/>
  <c r="E125" i="6" l="1"/>
  <c r="H124" i="6"/>
  <c r="I124" i="6" s="1"/>
  <c r="K124" i="6" s="1"/>
  <c r="E99" i="6"/>
  <c r="H98" i="6"/>
  <c r="I98" i="6" s="1"/>
  <c r="K98" i="6" s="1"/>
  <c r="H72" i="6"/>
  <c r="I72" i="6" s="1"/>
  <c r="K72" i="6" s="1"/>
  <c r="E73" i="6"/>
  <c r="E46" i="6"/>
  <c r="H45" i="6"/>
  <c r="I45" i="6" s="1"/>
  <c r="K45" i="6" s="1"/>
  <c r="G23" i="6"/>
  <c r="H22" i="6"/>
  <c r="I22" i="6" s="1"/>
  <c r="K22" i="6" s="1"/>
  <c r="E126" i="6" l="1"/>
  <c r="H125" i="6"/>
  <c r="I125" i="6" s="1"/>
  <c r="K125" i="6" s="1"/>
  <c r="E100" i="6"/>
  <c r="H99" i="6"/>
  <c r="I99" i="6" s="1"/>
  <c r="K99" i="6" s="1"/>
  <c r="E74" i="6"/>
  <c r="H73" i="6"/>
  <c r="I73" i="6" s="1"/>
  <c r="K73" i="6" s="1"/>
  <c r="E47" i="6"/>
  <c r="H46" i="6"/>
  <c r="I46" i="6" s="1"/>
  <c r="K46" i="6" s="1"/>
  <c r="G24" i="6"/>
  <c r="H23" i="6"/>
  <c r="I23" i="6" s="1"/>
  <c r="K23" i="6" s="1"/>
  <c r="E127" i="6" l="1"/>
  <c r="H126" i="6"/>
  <c r="I126" i="6" s="1"/>
  <c r="K126" i="6" s="1"/>
  <c r="E101" i="6"/>
  <c r="H100" i="6"/>
  <c r="I100" i="6" s="1"/>
  <c r="K100" i="6" s="1"/>
  <c r="E75" i="6"/>
  <c r="H74" i="6"/>
  <c r="I74" i="6" s="1"/>
  <c r="K74" i="6" s="1"/>
  <c r="E48" i="6"/>
  <c r="H47" i="6"/>
  <c r="I47" i="6" s="1"/>
  <c r="K47" i="6" s="1"/>
  <c r="G25" i="6"/>
  <c r="H24" i="6"/>
  <c r="I24" i="6" s="1"/>
  <c r="K24" i="6" s="1"/>
  <c r="E128" i="6" l="1"/>
  <c r="H127" i="6"/>
  <c r="I127" i="6" s="1"/>
  <c r="K127" i="6" s="1"/>
  <c r="E102" i="6"/>
  <c r="H101" i="6"/>
  <c r="I101" i="6" s="1"/>
  <c r="K101" i="6" s="1"/>
  <c r="E76" i="6"/>
  <c r="H75" i="6"/>
  <c r="I75" i="6" s="1"/>
  <c r="K75" i="6" s="1"/>
  <c r="E49" i="6"/>
  <c r="H48" i="6"/>
  <c r="I48" i="6" s="1"/>
  <c r="K48" i="6" s="1"/>
  <c r="G26" i="6"/>
  <c r="H25" i="6"/>
  <c r="I25" i="6" s="1"/>
  <c r="K25" i="6" s="1"/>
  <c r="H128" i="6" l="1"/>
  <c r="I128" i="6" s="1"/>
  <c r="K128" i="6" s="1"/>
  <c r="E129" i="6"/>
  <c r="H102" i="6"/>
  <c r="I102" i="6" s="1"/>
  <c r="K102" i="6" s="1"/>
  <c r="E103" i="6"/>
  <c r="E77" i="6"/>
  <c r="H76" i="6"/>
  <c r="I76" i="6" s="1"/>
  <c r="K76" i="6" s="1"/>
  <c r="E50" i="6"/>
  <c r="H49" i="6"/>
  <c r="I49" i="6" s="1"/>
  <c r="K49" i="6" s="1"/>
  <c r="G27" i="6"/>
  <c r="H26" i="6"/>
  <c r="I26" i="6" s="1"/>
  <c r="K26" i="6" s="1"/>
  <c r="E130" i="6" l="1"/>
  <c r="H129" i="6"/>
  <c r="I129" i="6" s="1"/>
  <c r="K129" i="6" s="1"/>
  <c r="E104" i="6"/>
  <c r="H103" i="6"/>
  <c r="I103" i="6" s="1"/>
  <c r="K103" i="6" s="1"/>
  <c r="E78" i="6"/>
  <c r="H77" i="6"/>
  <c r="I77" i="6" s="1"/>
  <c r="K77" i="6" s="1"/>
  <c r="E51" i="6"/>
  <c r="H50" i="6"/>
  <c r="I50" i="6" s="1"/>
  <c r="K50" i="6" s="1"/>
  <c r="H27" i="6"/>
  <c r="I27" i="6" s="1"/>
  <c r="K27" i="6" s="1"/>
  <c r="G28" i="6"/>
  <c r="E131" i="6" l="1"/>
  <c r="H130" i="6"/>
  <c r="I130" i="6" s="1"/>
  <c r="K130" i="6" s="1"/>
  <c r="E105" i="6"/>
  <c r="H104" i="6"/>
  <c r="I104" i="6" s="1"/>
  <c r="K104" i="6" s="1"/>
  <c r="E79" i="6"/>
  <c r="H78" i="6"/>
  <c r="I78" i="6" s="1"/>
  <c r="K78" i="6" s="1"/>
  <c r="H51" i="6"/>
  <c r="I51" i="6" s="1"/>
  <c r="K51" i="6" s="1"/>
  <c r="E52" i="6"/>
  <c r="H28" i="6"/>
  <c r="I28" i="6" s="1"/>
  <c r="K28" i="6" s="1"/>
  <c r="G29" i="6"/>
  <c r="E132" i="6" l="1"/>
  <c r="H131" i="6"/>
  <c r="I131" i="6" s="1"/>
  <c r="K131" i="6" s="1"/>
  <c r="E106" i="6"/>
  <c r="H105" i="6"/>
  <c r="I105" i="6" s="1"/>
  <c r="K105" i="6" s="1"/>
  <c r="E80" i="6"/>
  <c r="H79" i="6"/>
  <c r="I79" i="6" s="1"/>
  <c r="K79" i="6" s="1"/>
  <c r="E53" i="6"/>
  <c r="H52" i="6"/>
  <c r="I52" i="6" s="1"/>
  <c r="K52" i="6" s="1"/>
  <c r="G30" i="6"/>
  <c r="H29" i="6"/>
  <c r="I29" i="6" s="1"/>
  <c r="K29" i="6" s="1"/>
  <c r="H132" i="6" l="1"/>
  <c r="I132" i="6" s="1"/>
  <c r="K132" i="6" s="1"/>
  <c r="E133" i="6"/>
  <c r="E107" i="6"/>
  <c r="H106" i="6"/>
  <c r="I106" i="6" s="1"/>
  <c r="K106" i="6" s="1"/>
  <c r="E81" i="6"/>
  <c r="H80" i="6"/>
  <c r="I80" i="6" s="1"/>
  <c r="K80" i="6" s="1"/>
  <c r="E54" i="6"/>
  <c r="H53" i="6"/>
  <c r="I53" i="6" s="1"/>
  <c r="K53" i="6" s="1"/>
  <c r="G31" i="6"/>
  <c r="H30" i="6"/>
  <c r="I30" i="6" s="1"/>
  <c r="K30" i="6" s="1"/>
  <c r="E134" i="6" l="1"/>
  <c r="H133" i="6"/>
  <c r="I133" i="6" s="1"/>
  <c r="K133" i="6" s="1"/>
  <c r="E108" i="6"/>
  <c r="H107" i="6"/>
  <c r="I107" i="6" s="1"/>
  <c r="K107" i="6" s="1"/>
  <c r="E82" i="6"/>
  <c r="H81" i="6"/>
  <c r="I81" i="6" s="1"/>
  <c r="K81" i="6" s="1"/>
  <c r="E55" i="6"/>
  <c r="H54" i="6"/>
  <c r="I54" i="6" s="1"/>
  <c r="K54" i="6" s="1"/>
  <c r="G32" i="6"/>
  <c r="H31" i="6"/>
  <c r="I31" i="6" s="1"/>
  <c r="K31" i="6" s="1"/>
  <c r="E135" i="6" l="1"/>
  <c r="H134" i="6"/>
  <c r="I134" i="6" s="1"/>
  <c r="K134" i="6" s="1"/>
  <c r="E109" i="6"/>
  <c r="H108" i="6"/>
  <c r="I108" i="6" s="1"/>
  <c r="K108" i="6" s="1"/>
  <c r="E83" i="6"/>
  <c r="H82" i="6"/>
  <c r="I82" i="6" s="1"/>
  <c r="K82" i="6" s="1"/>
  <c r="H55" i="6"/>
  <c r="I55" i="6" s="1"/>
  <c r="K55" i="6" s="1"/>
  <c r="E56" i="6"/>
  <c r="G33" i="6"/>
  <c r="H33" i="6" s="1"/>
  <c r="I33" i="6" s="1"/>
  <c r="K33" i="6" s="1"/>
  <c r="H32" i="6"/>
  <c r="I32" i="6" s="1"/>
  <c r="K32" i="6" s="1"/>
  <c r="E136" i="6" l="1"/>
  <c r="H135" i="6"/>
  <c r="I135" i="6" s="1"/>
  <c r="K135" i="6" s="1"/>
  <c r="E110" i="6"/>
  <c r="H109" i="6"/>
  <c r="I109" i="6" s="1"/>
  <c r="K109" i="6" s="1"/>
  <c r="E84" i="6"/>
  <c r="H83" i="6"/>
  <c r="I83" i="6" s="1"/>
  <c r="K83" i="6" s="1"/>
  <c r="E57" i="6"/>
  <c r="H56" i="6"/>
  <c r="I56" i="6" s="1"/>
  <c r="K56" i="6" s="1"/>
  <c r="E137" i="6" l="1"/>
  <c r="H137" i="6" s="1"/>
  <c r="I137" i="6" s="1"/>
  <c r="K137" i="6" s="1"/>
  <c r="H136" i="6"/>
  <c r="I136" i="6" s="1"/>
  <c r="K136" i="6" s="1"/>
  <c r="H110" i="6"/>
  <c r="I110" i="6" s="1"/>
  <c r="K110" i="6" s="1"/>
  <c r="E111" i="6"/>
  <c r="H111" i="6" s="1"/>
  <c r="I111" i="6" s="1"/>
  <c r="K111" i="6" s="1"/>
  <c r="H84" i="6"/>
  <c r="I84" i="6" s="1"/>
  <c r="K84" i="6" s="1"/>
  <c r="E85" i="6"/>
  <c r="H85" i="6" s="1"/>
  <c r="I85" i="6" s="1"/>
  <c r="K85" i="6" s="1"/>
  <c r="E58" i="6"/>
  <c r="H57" i="6"/>
  <c r="I57" i="6" s="1"/>
  <c r="K57" i="6" s="1"/>
  <c r="K112" i="6" l="1"/>
  <c r="K138" i="6"/>
  <c r="K86" i="6"/>
  <c r="E59" i="6"/>
  <c r="H59" i="6" s="1"/>
  <c r="I59" i="6" s="1"/>
  <c r="K59" i="6" s="1"/>
  <c r="H58" i="6"/>
  <c r="I58" i="6" s="1"/>
  <c r="K58" i="6" s="1"/>
  <c r="K60" i="6" l="1"/>
  <c r="K34" i="6"/>
</calcChain>
</file>

<file path=xl/sharedStrings.xml><?xml version="1.0" encoding="utf-8"?>
<sst xmlns="http://schemas.openxmlformats.org/spreadsheetml/2006/main" count="77" uniqueCount="66">
  <si>
    <t>REPLACE COMMUNITY HVAC SYSTEMS - ABQAIQ</t>
  </si>
  <si>
    <t>S.NO</t>
  </si>
  <si>
    <t xml:space="preserve">COST ITEM </t>
  </si>
  <si>
    <t>OPTION 1 
WATER COOLED CHILLERS</t>
  </si>
  <si>
    <t>Year</t>
  </si>
  <si>
    <t>Water flow rate (m3/hr) through cooling towers.</t>
  </si>
  <si>
    <t>Total m3</t>
  </si>
  <si>
    <t>Water consumption/Plant (m3/hr)</t>
  </si>
  <si>
    <t>Number of Hours in year</t>
  </si>
  <si>
    <t>Evaporation rate (%)</t>
  </si>
  <si>
    <t>PLANT 1A-Total Water consumption cost for 25 years</t>
  </si>
  <si>
    <t xml:space="preserve">PLANT 1A-Water consumption cost </t>
  </si>
  <si>
    <t xml:space="preserve">PLANT 1B-Water consumption cost </t>
  </si>
  <si>
    <t>PLANT 1B-Total Water consumption cost for 25 years</t>
  </si>
  <si>
    <t xml:space="preserve">PLANT 2-Water consumption cost </t>
  </si>
  <si>
    <t>PLANT 2-Total Water consumption cost for 25 years</t>
  </si>
  <si>
    <t xml:space="preserve">PLANT 3-Water consumption cost </t>
  </si>
  <si>
    <t>PLANT 3-Total Water consumption cost for 25 years</t>
  </si>
  <si>
    <t xml:space="preserve">PLANT 4-Water consumption cost </t>
  </si>
  <si>
    <t>PLANT 4-Total Water consumption cost for 25 years</t>
  </si>
  <si>
    <t>Total USD</t>
  </si>
  <si>
    <t>USD  /m3 of water</t>
  </si>
  <si>
    <t>Project:</t>
  </si>
  <si>
    <t>Replace Community HVAC System - Abqaiq</t>
  </si>
  <si>
    <t>Project No:</t>
  </si>
  <si>
    <t>BI-10-05294</t>
  </si>
  <si>
    <t>Subject:</t>
  </si>
  <si>
    <t>Water consumption cose for 25 Years Life cycle</t>
  </si>
  <si>
    <t>WATER CONSUMPTION COST FOR 25 YEARS LIFE CYCLE</t>
  </si>
  <si>
    <t>ATTACHMENT 4</t>
  </si>
  <si>
    <t>Project Name</t>
  </si>
  <si>
    <t>: Microsoft Building</t>
  </si>
  <si>
    <t>Computed by:</t>
  </si>
  <si>
    <t>MIA</t>
  </si>
  <si>
    <t>Location</t>
  </si>
  <si>
    <t>: Narnia</t>
  </si>
  <si>
    <t>Checked by:</t>
  </si>
  <si>
    <t>SSK</t>
  </si>
  <si>
    <t>Equipment</t>
  </si>
  <si>
    <t>Approved by:</t>
  </si>
  <si>
    <t>AMK</t>
  </si>
  <si>
    <t>Website</t>
  </si>
  <si>
    <t>:</t>
  </si>
  <si>
    <t>https://www.hvacsimplified.in</t>
  </si>
  <si>
    <t>YouTube</t>
  </si>
  <si>
    <t>https://www.youtube.com/c/HVACSimplifiedOnlineTrainingByAMK/featured</t>
  </si>
  <si>
    <t>Email</t>
  </si>
  <si>
    <t>info@hvacsimplified.in</t>
  </si>
  <si>
    <t>Instagram</t>
  </si>
  <si>
    <t>https://www.instagram.com/hvac_simplified/</t>
  </si>
  <si>
    <t>LinkedIn</t>
  </si>
  <si>
    <t>https://www.linkedin.com/company/hvac-simplified/?viewAsMember=true</t>
  </si>
  <si>
    <t>Facebook</t>
  </si>
  <si>
    <t>https://m.facebook.com/HVAC.SIMPLIFIED/?ref=bookmarks</t>
  </si>
  <si>
    <t>HVAC CHILLED WATER PUMP SELECTION</t>
  </si>
  <si>
    <t>HP - HORSEPOWER CALCULATION</t>
  </si>
  <si>
    <t>HP</t>
  </si>
  <si>
    <t>=</t>
  </si>
  <si>
    <t>GPM</t>
  </si>
  <si>
    <t>Specific Gravity</t>
  </si>
  <si>
    <t>Constant</t>
  </si>
  <si>
    <t>% Efficiency</t>
  </si>
  <si>
    <t>Head Loss (ft)</t>
  </si>
  <si>
    <t>: PUMP 01</t>
  </si>
  <si>
    <t>www.hvacsimplified.in</t>
  </si>
  <si>
    <r>
      <t>HVAC SIMPLIFIED</t>
    </r>
    <r>
      <rPr>
        <sz val="11"/>
        <color theme="1"/>
        <rFont val="Calibri"/>
        <family val="2"/>
      </rPr>
      <t>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</si>
</sst>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33CC"/>
      <name val="Calibri"/>
      <family val="2"/>
      <scheme val="minor"/>
    </font>
    <font>
      <u/>
      <sz val="10"/>
      <color rgb="FF0033CC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2060"/>
      <name val="Arial"/>
      <family val="2"/>
    </font>
    <font>
      <b/>
      <sz val="14"/>
      <color theme="0"/>
      <name val="Calibri"/>
      <family val="2"/>
      <scheme val="minor"/>
    </font>
    <font>
      <b/>
      <sz val="10"/>
      <color rgb="FF002060"/>
      <name val="Arial"/>
      <family val="2"/>
    </font>
    <font>
      <b/>
      <sz val="14"/>
      <color rgb="FFFFFF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1"/>
      <color rgb="FF0000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DDDD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CBE7D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2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5" fontId="0" fillId="0" borderId="0" xfId="0" applyNumberFormat="1" applyFont="1"/>
    <xf numFmtId="1" fontId="3" fillId="4" borderId="4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1" fontId="3" fillId="2" borderId="36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1" fontId="3" fillId="4" borderId="36" xfId="0" applyNumberFormat="1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" fontId="3" fillId="4" borderId="5" xfId="0" applyNumberFormat="1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" fontId="3" fillId="4" borderId="8" xfId="0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165" fontId="2" fillId="4" borderId="19" xfId="1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4" xfId="0" applyFont="1" applyBorder="1"/>
    <xf numFmtId="0" fontId="5" fillId="0" borderId="37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6" fillId="0" borderId="5" xfId="0" applyFont="1" applyBorder="1" applyAlignment="1"/>
    <xf numFmtId="0" fontId="6" fillId="7" borderId="0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 vertical="center"/>
    </xf>
    <xf numFmtId="0" fontId="6" fillId="7" borderId="0" xfId="0" applyFont="1" applyFill="1" applyBorder="1" applyAlignment="1">
      <alignment horizontal="left" vertical="center" wrapText="1"/>
    </xf>
    <xf numFmtId="0" fontId="14" fillId="0" borderId="0" xfId="0" applyFont="1"/>
    <xf numFmtId="0" fontId="0" fillId="7" borderId="0" xfId="0" applyFill="1"/>
    <xf numFmtId="0" fontId="14" fillId="7" borderId="0" xfId="0" applyFont="1" applyFill="1"/>
    <xf numFmtId="0" fontId="3" fillId="7" borderId="0" xfId="0" applyFont="1" applyFill="1"/>
    <xf numFmtId="0" fontId="0" fillId="7" borderId="0" xfId="0" applyFill="1" applyBorder="1" applyAlignment="1"/>
    <xf numFmtId="0" fontId="2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 wrapText="1"/>
    </xf>
    <xf numFmtId="0" fontId="3" fillId="7" borderId="0" xfId="0" applyFont="1" applyFill="1" applyAlignment="1">
      <alignment horizontal="center" vertical="center"/>
    </xf>
    <xf numFmtId="0" fontId="17" fillId="7" borderId="0" xfId="0" applyFont="1" applyFill="1"/>
    <xf numFmtId="0" fontId="18" fillId="7" borderId="0" xfId="2" applyFont="1" applyFill="1"/>
    <xf numFmtId="0" fontId="19" fillId="7" borderId="51" xfId="0" applyFont="1" applyFill="1" applyBorder="1" applyAlignment="1">
      <alignment horizontal="left"/>
    </xf>
    <xf numFmtId="0" fontId="19" fillId="7" borderId="52" xfId="0" applyFont="1" applyFill="1" applyBorder="1" applyAlignment="1">
      <alignment horizontal="left"/>
    </xf>
    <xf numFmtId="0" fontId="20" fillId="7" borderId="53" xfId="2" applyFont="1" applyFill="1" applyBorder="1" applyAlignment="1">
      <alignment horizontal="left"/>
    </xf>
    <xf numFmtId="0" fontId="19" fillId="7" borderId="54" xfId="0" applyFont="1" applyFill="1" applyBorder="1" applyAlignment="1">
      <alignment horizontal="left"/>
    </xf>
    <xf numFmtId="0" fontId="19" fillId="7" borderId="0" xfId="0" applyFont="1" applyFill="1" applyBorder="1" applyAlignment="1">
      <alignment horizontal="left"/>
    </xf>
    <xf numFmtId="0" fontId="20" fillId="7" borderId="55" xfId="2" applyFont="1" applyFill="1" applyBorder="1" applyAlignment="1">
      <alignment horizontal="left"/>
    </xf>
    <xf numFmtId="0" fontId="19" fillId="7" borderId="56" xfId="0" applyFont="1" applyFill="1" applyBorder="1" applyAlignment="1">
      <alignment horizontal="left"/>
    </xf>
    <xf numFmtId="0" fontId="19" fillId="7" borderId="50" xfId="0" applyFont="1" applyFill="1" applyBorder="1" applyAlignment="1">
      <alignment horizontal="left"/>
    </xf>
    <xf numFmtId="0" fontId="20" fillId="7" borderId="57" xfId="2" applyFont="1" applyFill="1" applyBorder="1"/>
    <xf numFmtId="0" fontId="13" fillId="7" borderId="0" xfId="0" applyFont="1" applyFill="1"/>
    <xf numFmtId="0" fontId="9" fillId="6" borderId="0" xfId="0" applyFont="1" applyFill="1" applyBorder="1" applyProtection="1"/>
    <xf numFmtId="0" fontId="9" fillId="6" borderId="0" xfId="0" applyFont="1" applyFill="1" applyBorder="1" applyAlignment="1" applyProtection="1">
      <alignment horizontal="left"/>
      <protection locked="0"/>
    </xf>
    <xf numFmtId="0" fontId="9" fillId="6" borderId="0" xfId="0" applyFont="1" applyFill="1" applyBorder="1" applyAlignment="1" applyProtection="1">
      <alignment horizontal="center"/>
    </xf>
    <xf numFmtId="0" fontId="9" fillId="6" borderId="0" xfId="0" applyFont="1" applyFill="1" applyBorder="1" applyAlignment="1" applyProtection="1">
      <alignment horizontal="center"/>
      <protection locked="0"/>
    </xf>
    <xf numFmtId="0" fontId="0" fillId="7" borderId="51" xfId="0" applyFill="1" applyBorder="1"/>
    <xf numFmtId="0" fontId="9" fillId="6" borderId="52" xfId="0" applyFont="1" applyFill="1" applyBorder="1" applyProtection="1"/>
    <xf numFmtId="0" fontId="9" fillId="6" borderId="52" xfId="0" applyFont="1" applyFill="1" applyBorder="1" applyAlignment="1" applyProtection="1">
      <alignment horizontal="left"/>
      <protection locked="0"/>
    </xf>
    <xf numFmtId="0" fontId="9" fillId="6" borderId="52" xfId="0" applyFont="1" applyFill="1" applyBorder="1" applyAlignment="1" applyProtection="1">
      <alignment horizontal="center"/>
    </xf>
    <xf numFmtId="0" fontId="9" fillId="6" borderId="52" xfId="0" applyFont="1" applyFill="1" applyBorder="1" applyAlignment="1" applyProtection="1">
      <alignment horizontal="center"/>
      <protection locked="0"/>
    </xf>
    <xf numFmtId="0" fontId="0" fillId="7" borderId="53" xfId="0" applyFill="1" applyBorder="1"/>
    <xf numFmtId="0" fontId="0" fillId="7" borderId="54" xfId="0" applyFill="1" applyBorder="1"/>
    <xf numFmtId="0" fontId="0" fillId="7" borderId="55" xfId="0" applyFill="1" applyBorder="1"/>
    <xf numFmtId="0" fontId="9" fillId="6" borderId="50" xfId="0" applyFont="1" applyFill="1" applyBorder="1" applyProtection="1"/>
    <xf numFmtId="0" fontId="9" fillId="6" borderId="50" xfId="0" applyFont="1" applyFill="1" applyBorder="1" applyAlignment="1" applyProtection="1">
      <alignment horizontal="left"/>
      <protection locked="0"/>
    </xf>
    <xf numFmtId="0" fontId="9" fillId="6" borderId="50" xfId="0" applyFont="1" applyFill="1" applyBorder="1" applyAlignment="1" applyProtection="1">
      <alignment horizontal="center"/>
    </xf>
    <xf numFmtId="0" fontId="9" fillId="6" borderId="50" xfId="0" applyFont="1" applyFill="1" applyBorder="1" applyAlignment="1" applyProtection="1">
      <alignment horizontal="center"/>
      <protection locked="0"/>
    </xf>
    <xf numFmtId="0" fontId="0" fillId="7" borderId="52" xfId="0" applyFill="1" applyBorder="1"/>
    <xf numFmtId="0" fontId="5" fillId="7" borderId="52" xfId="0" applyFont="1" applyFill="1" applyBorder="1" applyAlignment="1">
      <alignment vertical="center"/>
    </xf>
    <xf numFmtId="0" fontId="6" fillId="7" borderId="52" xfId="0" applyFont="1" applyFill="1" applyBorder="1" applyAlignment="1">
      <alignment vertical="center" wrapText="1"/>
    </xf>
    <xf numFmtId="0" fontId="6" fillId="7" borderId="52" xfId="0" applyFont="1" applyFill="1" applyBorder="1" applyAlignment="1">
      <alignment horizontal="left" vertical="center"/>
    </xf>
    <xf numFmtId="0" fontId="14" fillId="7" borderId="54" xfId="0" applyFont="1" applyFill="1" applyBorder="1"/>
    <xf numFmtId="0" fontId="14" fillId="7" borderId="55" xfId="0" applyFont="1" applyFill="1" applyBorder="1"/>
    <xf numFmtId="0" fontId="3" fillId="7" borderId="54" xfId="0" applyFont="1" applyFill="1" applyBorder="1"/>
    <xf numFmtId="0" fontId="3" fillId="7" borderId="0" xfId="0" applyFont="1" applyFill="1" applyBorder="1"/>
    <xf numFmtId="0" fontId="3" fillId="7" borderId="55" xfId="0" applyFont="1" applyFill="1" applyBorder="1"/>
    <xf numFmtId="0" fontId="3" fillId="7" borderId="56" xfId="0" applyFont="1" applyFill="1" applyBorder="1"/>
    <xf numFmtId="0" fontId="3" fillId="7" borderId="50" xfId="0" applyFont="1" applyFill="1" applyBorder="1"/>
    <xf numFmtId="0" fontId="3" fillId="7" borderId="50" xfId="0" applyFont="1" applyFill="1" applyBorder="1" applyAlignment="1">
      <alignment horizontal="center" vertical="center"/>
    </xf>
    <xf numFmtId="0" fontId="3" fillId="7" borderId="57" xfId="0" applyFont="1" applyFill="1" applyBorder="1"/>
    <xf numFmtId="0" fontId="14" fillId="0" borderId="54" xfId="0" applyFont="1" applyBorder="1"/>
    <xf numFmtId="0" fontId="14" fillId="0" borderId="55" xfId="0" applyFont="1" applyBorder="1"/>
    <xf numFmtId="0" fontId="3" fillId="7" borderId="0" xfId="0" applyFont="1" applyFill="1" applyBorder="1" applyAlignment="1">
      <alignment horizontal="center" vertical="center"/>
    </xf>
    <xf numFmtId="0" fontId="0" fillId="7" borderId="58" xfId="0" applyFill="1" applyBorder="1"/>
    <xf numFmtId="0" fontId="0" fillId="7" borderId="59" xfId="0" applyFill="1" applyBorder="1"/>
    <xf numFmtId="0" fontId="0" fillId="7" borderId="60" xfId="0" applyFill="1" applyBorder="1"/>
    <xf numFmtId="0" fontId="17" fillId="7" borderId="0" xfId="0" applyFont="1" applyFill="1" applyProtection="1">
      <protection locked="0"/>
    </xf>
    <xf numFmtId="0" fontId="7" fillId="0" borderId="4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27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9" fillId="6" borderId="52" xfId="0" applyFont="1" applyFill="1" applyBorder="1" applyAlignment="1" applyProtection="1">
      <alignment horizontal="left"/>
      <protection locked="0"/>
    </xf>
    <xf numFmtId="0" fontId="9" fillId="6" borderId="0" xfId="0" applyFont="1" applyFill="1" applyBorder="1" applyAlignment="1" applyProtection="1">
      <alignment horizontal="left"/>
      <protection locked="0"/>
    </xf>
    <xf numFmtId="0" fontId="9" fillId="6" borderId="50" xfId="0" applyFont="1" applyFill="1" applyBorder="1" applyAlignment="1" applyProtection="1">
      <alignment horizontal="left"/>
      <protection locked="0"/>
    </xf>
    <xf numFmtId="0" fontId="8" fillId="7" borderId="0" xfId="0" applyFont="1" applyFill="1" applyBorder="1" applyAlignment="1">
      <alignment vertical="center"/>
    </xf>
    <xf numFmtId="0" fontId="16" fillId="7" borderId="0" xfId="0" applyFont="1" applyFill="1" applyBorder="1" applyAlignment="1" applyProtection="1">
      <alignment vertical="center"/>
    </xf>
    <xf numFmtId="0" fontId="11" fillId="7" borderId="0" xfId="0" applyFont="1" applyFill="1" applyBorder="1" applyAlignment="1">
      <alignment vertical="center"/>
    </xf>
    <xf numFmtId="0" fontId="22" fillId="7" borderId="0" xfId="0" applyFont="1" applyFill="1" applyBorder="1" applyAlignment="1">
      <alignment horizontal="center" vertical="center"/>
    </xf>
    <xf numFmtId="0" fontId="23" fillId="8" borderId="47" xfId="0" applyFont="1" applyFill="1" applyBorder="1" applyAlignment="1" applyProtection="1">
      <alignment horizontal="center" vertical="center"/>
    </xf>
    <xf numFmtId="0" fontId="23" fillId="8" borderId="48" xfId="0" applyFont="1" applyFill="1" applyBorder="1" applyAlignment="1" applyProtection="1">
      <alignment horizontal="center" vertical="center"/>
    </xf>
    <xf numFmtId="0" fontId="23" fillId="8" borderId="49" xfId="0" applyFont="1" applyFill="1" applyBorder="1" applyAlignment="1" applyProtection="1">
      <alignment horizontal="center" vertical="center"/>
    </xf>
    <xf numFmtId="0" fontId="12" fillId="7" borderId="55" xfId="0" applyFont="1" applyFill="1" applyBorder="1"/>
    <xf numFmtId="0" fontId="24" fillId="7" borderId="0" xfId="0" applyFont="1" applyFill="1" applyBorder="1" applyAlignment="1">
      <alignment vertical="center"/>
    </xf>
    <xf numFmtId="164" fontId="22" fillId="7" borderId="0" xfId="0" applyNumberFormat="1" applyFont="1" applyFill="1" applyBorder="1" applyAlignment="1" applyProtection="1">
      <alignment horizontal="left" vertical="center"/>
      <protection locked="0"/>
    </xf>
    <xf numFmtId="0" fontId="22" fillId="7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 applyProtection="1">
      <alignment horizontal="center" vertical="center"/>
    </xf>
    <xf numFmtId="0" fontId="24" fillId="7" borderId="0" xfId="0" applyFont="1" applyFill="1" applyBorder="1" applyAlignment="1">
      <alignment horizontal="center" vertical="center"/>
    </xf>
    <xf numFmtId="0" fontId="0" fillId="7" borderId="0" xfId="0" applyFill="1" applyBorder="1"/>
    <xf numFmtId="0" fontId="14" fillId="0" borderId="0" xfId="0" applyFont="1" applyBorder="1"/>
    <xf numFmtId="0" fontId="15" fillId="8" borderId="51" xfId="0" applyFont="1" applyFill="1" applyBorder="1" applyAlignment="1">
      <alignment vertical="center"/>
    </xf>
    <xf numFmtId="0" fontId="15" fillId="8" borderId="52" xfId="0" applyFont="1" applyFill="1" applyBorder="1" applyAlignment="1">
      <alignment vertical="center"/>
    </xf>
    <xf numFmtId="0" fontId="24" fillId="8" borderId="52" xfId="0" applyFont="1" applyFill="1" applyBorder="1" applyAlignment="1">
      <alignment vertical="center"/>
    </xf>
    <xf numFmtId="0" fontId="24" fillId="8" borderId="53" xfId="0" applyFont="1" applyFill="1" applyBorder="1" applyAlignment="1">
      <alignment vertical="center"/>
    </xf>
    <xf numFmtId="0" fontId="24" fillId="8" borderId="56" xfId="0" applyFont="1" applyFill="1" applyBorder="1" applyAlignment="1">
      <alignment vertical="center"/>
    </xf>
    <xf numFmtId="0" fontId="11" fillId="8" borderId="50" xfId="0" applyFont="1" applyFill="1" applyBorder="1" applyAlignment="1">
      <alignment vertical="center"/>
    </xf>
    <xf numFmtId="0" fontId="24" fillId="8" borderId="50" xfId="0" applyFont="1" applyFill="1" applyBorder="1" applyAlignment="1">
      <alignment horizontal="center" vertical="center"/>
    </xf>
    <xf numFmtId="0" fontId="24" fillId="8" borderId="57" xfId="0" applyFont="1" applyFill="1" applyBorder="1" applyAlignment="1">
      <alignment horizontal="center" vertical="center"/>
    </xf>
    <xf numFmtId="0" fontId="21" fillId="7" borderId="54" xfId="0" applyFont="1" applyFill="1" applyBorder="1" applyAlignment="1" applyProtection="1">
      <alignment vertical="center"/>
    </xf>
    <xf numFmtId="0" fontId="21" fillId="7" borderId="55" xfId="0" applyFont="1" applyFill="1" applyBorder="1" applyAlignment="1" applyProtection="1">
      <alignment vertical="center"/>
    </xf>
    <xf numFmtId="0" fontId="24" fillId="9" borderId="51" xfId="0" applyFont="1" applyFill="1" applyBorder="1" applyAlignment="1">
      <alignment horizontal="right" vertical="center"/>
    </xf>
    <xf numFmtId="0" fontId="11" fillId="9" borderId="52" xfId="0" applyFont="1" applyFill="1" applyBorder="1" applyAlignment="1">
      <alignment horizontal="center" vertical="center"/>
    </xf>
    <xf numFmtId="0" fontId="24" fillId="9" borderId="52" xfId="0" applyFont="1" applyFill="1" applyBorder="1" applyAlignment="1">
      <alignment horizontal="center" vertical="center"/>
    </xf>
    <xf numFmtId="0" fontId="24" fillId="9" borderId="52" xfId="0" applyFont="1" applyFill="1" applyBorder="1" applyAlignment="1">
      <alignment horizontal="center" vertical="center"/>
    </xf>
    <xf numFmtId="0" fontId="3" fillId="9" borderId="52" xfId="0" applyFont="1" applyFill="1" applyBorder="1"/>
    <xf numFmtId="164" fontId="11" fillId="9" borderId="53" xfId="0" applyNumberFormat="1" applyFont="1" applyFill="1" applyBorder="1" applyAlignment="1">
      <alignment horizontal="center" vertical="center"/>
    </xf>
    <xf numFmtId="0" fontId="24" fillId="9" borderId="54" xfId="0" applyFont="1" applyFill="1" applyBorder="1" applyAlignment="1">
      <alignment horizontal="right" vertical="center"/>
    </xf>
    <xf numFmtId="0" fontId="11" fillId="9" borderId="0" xfId="0" applyFont="1" applyFill="1" applyBorder="1" applyAlignment="1">
      <alignment horizontal="center" vertical="center"/>
    </xf>
    <xf numFmtId="0" fontId="24" fillId="9" borderId="50" xfId="0" applyFont="1" applyFill="1" applyBorder="1" applyAlignment="1">
      <alignment horizontal="center" vertical="center"/>
    </xf>
    <xf numFmtId="0" fontId="24" fillId="9" borderId="0" xfId="0" applyFont="1" applyFill="1" applyBorder="1" applyAlignment="1">
      <alignment horizontal="center" vertical="center"/>
    </xf>
    <xf numFmtId="0" fontId="3" fillId="9" borderId="0" xfId="0" applyFont="1" applyFill="1" applyBorder="1"/>
    <xf numFmtId="164" fontId="11" fillId="9" borderId="55" xfId="0" applyNumberFormat="1" applyFont="1" applyFill="1" applyBorder="1" applyAlignment="1">
      <alignment horizontal="center" vertical="center"/>
    </xf>
    <xf numFmtId="0" fontId="24" fillId="9" borderId="56" xfId="0" applyFont="1" applyFill="1" applyBorder="1" applyAlignment="1">
      <alignment horizontal="right" vertical="center"/>
    </xf>
    <xf numFmtId="0" fontId="11" fillId="9" borderId="50" xfId="0" applyFont="1" applyFill="1" applyBorder="1" applyAlignment="1">
      <alignment horizontal="center" vertical="center"/>
    </xf>
    <xf numFmtId="0" fontId="22" fillId="9" borderId="50" xfId="0" applyFont="1" applyFill="1" applyBorder="1" applyAlignment="1">
      <alignment vertical="center" wrapText="1"/>
    </xf>
    <xf numFmtId="0" fontId="3" fillId="9" borderId="50" xfId="0" applyFont="1" applyFill="1" applyBorder="1"/>
    <xf numFmtId="164" fontId="11" fillId="9" borderId="57" xfId="0" applyNumberFormat="1" applyFont="1" applyFill="1" applyBorder="1" applyAlignment="1">
      <alignment horizontal="center" vertical="center"/>
    </xf>
    <xf numFmtId="0" fontId="22" fillId="9" borderId="51" xfId="0" applyFont="1" applyFill="1" applyBorder="1" applyAlignment="1">
      <alignment horizontal="left" vertical="center"/>
    </xf>
    <xf numFmtId="0" fontId="22" fillId="9" borderId="52" xfId="0" applyFont="1" applyFill="1" applyBorder="1" applyAlignment="1">
      <alignment horizontal="center" vertical="center"/>
    </xf>
    <xf numFmtId="0" fontId="12" fillId="9" borderId="54" xfId="0" applyFont="1" applyFill="1" applyBorder="1" applyAlignment="1">
      <alignment horizontal="left" vertical="center"/>
    </xf>
    <xf numFmtId="0" fontId="22" fillId="9" borderId="0" xfId="0" applyFont="1" applyFill="1" applyBorder="1" applyAlignment="1">
      <alignment horizontal="center" vertical="center"/>
    </xf>
    <xf numFmtId="1" fontId="22" fillId="9" borderId="55" xfId="0" applyNumberFormat="1" applyFont="1" applyFill="1" applyBorder="1" applyAlignment="1" applyProtection="1">
      <alignment horizontal="left" vertical="center"/>
      <protection locked="0"/>
    </xf>
    <xf numFmtId="0" fontId="22" fillId="9" borderId="54" xfId="0" applyFont="1" applyFill="1" applyBorder="1" applyAlignment="1">
      <alignment horizontal="left" vertical="center"/>
    </xf>
    <xf numFmtId="0" fontId="22" fillId="9" borderId="0" xfId="0" applyFont="1" applyFill="1" applyBorder="1" applyAlignment="1">
      <alignment horizontal="center" vertical="center"/>
    </xf>
    <xf numFmtId="1" fontId="22" fillId="9" borderId="55" xfId="0" applyNumberFormat="1" applyFont="1" applyFill="1" applyBorder="1" applyAlignment="1" applyProtection="1">
      <alignment horizontal="left" vertical="center"/>
      <protection locked="0"/>
    </xf>
    <xf numFmtId="0" fontId="22" fillId="9" borderId="54" xfId="0" applyFont="1" applyFill="1" applyBorder="1" applyAlignment="1">
      <alignment horizontal="left" vertical="center"/>
    </xf>
    <xf numFmtId="0" fontId="22" fillId="9" borderId="56" xfId="0" applyFont="1" applyFill="1" applyBorder="1" applyAlignment="1">
      <alignment horizontal="left" vertical="center"/>
    </xf>
    <xf numFmtId="0" fontId="22" fillId="9" borderId="50" xfId="0" applyFont="1" applyFill="1" applyBorder="1" applyAlignment="1">
      <alignment horizontal="center" vertical="center"/>
    </xf>
    <xf numFmtId="9" fontId="22" fillId="9" borderId="57" xfId="0" applyNumberFormat="1" applyFont="1" applyFill="1" applyBorder="1" applyAlignment="1" applyProtection="1">
      <alignment horizontal="left" vertical="center"/>
      <protection locked="0"/>
    </xf>
    <xf numFmtId="0" fontId="17" fillId="7" borderId="0" xfId="0" applyFont="1" applyFill="1" applyProtection="1"/>
    <xf numFmtId="0" fontId="3" fillId="7" borderId="56" xfId="0" applyFont="1" applyFill="1" applyBorder="1" applyAlignment="1"/>
    <xf numFmtId="0" fontId="3" fillId="7" borderId="50" xfId="0" applyFont="1" applyFill="1" applyBorder="1" applyAlignment="1"/>
    <xf numFmtId="0" fontId="3" fillId="7" borderId="50" xfId="0" applyFont="1" applyFill="1" applyBorder="1" applyAlignment="1">
      <alignment horizontal="center"/>
    </xf>
    <xf numFmtId="0" fontId="3" fillId="7" borderId="57" xfId="0" applyFont="1" applyFill="1" applyBorder="1" applyAlignment="1"/>
    <xf numFmtId="0" fontId="3" fillId="7" borderId="0" xfId="0" applyFont="1" applyFill="1" applyAlignment="1"/>
    <xf numFmtId="0" fontId="13" fillId="7" borderId="0" xfId="0" applyFont="1" applyFill="1" applyAlignment="1"/>
    <xf numFmtId="0" fontId="26" fillId="7" borderId="50" xfId="2" applyFont="1" applyFill="1" applyBorder="1" applyAlignment="1"/>
    <xf numFmtId="0" fontId="28" fillId="7" borderId="50" xfId="2" applyFont="1" applyFill="1" applyBorder="1" applyAlignment="1"/>
    <xf numFmtId="0" fontId="22" fillId="9" borderId="53" xfId="0" applyFont="1" applyFill="1" applyBorder="1" applyAlignment="1" applyProtection="1">
      <alignment horizontal="left" vertical="center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A47D00"/>
      <color rgb="FFFFF4D1"/>
      <color rgb="FFD1FFD1"/>
      <color rgb="FFFFEDB3"/>
      <color rgb="FFB7ECFF"/>
      <color rgb="FFC9F1FF"/>
      <color rgb="FFE1FFE1"/>
      <color rgb="FFFFE5E5"/>
      <color rgb="FFFEC2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36420</xdr:colOff>
      <xdr:row>0</xdr:row>
      <xdr:rowOff>61498</xdr:rowOff>
    </xdr:from>
    <xdr:to>
      <xdr:col>2</xdr:col>
      <xdr:colOff>121583</xdr:colOff>
      <xdr:row>0</xdr:row>
      <xdr:rowOff>304878</xdr:rowOff>
    </xdr:to>
    <xdr:pic>
      <xdr:nvPicPr>
        <xdr:cNvPr id="2" name="Picture 74">
          <a:extLst>
            <a:ext uri="{FF2B5EF4-FFF2-40B4-BE49-F238E27FC236}">
              <a16:creationId xmlns:a16="http://schemas.microsoft.com/office/drawing/2014/main" id="{E14217E4-0615-4374-9597-94CB22C2C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20" y="61498"/>
          <a:ext cx="3065928" cy="24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47625</xdr:colOff>
      <xdr:row>14</xdr:row>
      <xdr:rowOff>181840</xdr:rowOff>
    </xdr:from>
    <xdr:ext cx="1164691" cy="1165628"/>
    <xdr:pic>
      <xdr:nvPicPr>
        <xdr:cNvPr id="5" name="Picture 4" descr="A picture containing text, clipart&#10;&#10;Description automatically generated">
          <a:extLst>
            <a:ext uri="{FF2B5EF4-FFF2-40B4-BE49-F238E27FC236}">
              <a16:creationId xmlns:a16="http://schemas.microsoft.com/office/drawing/2014/main" id="{5C051F31-4F39-473C-9687-C1A152B2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905990"/>
          <a:ext cx="1164691" cy="1165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247650</xdr:colOff>
      <xdr:row>7</xdr:row>
      <xdr:rowOff>142875</xdr:rowOff>
    </xdr:from>
    <xdr:to>
      <xdr:col>13</xdr:col>
      <xdr:colOff>390525</xdr:colOff>
      <xdr:row>11</xdr:row>
      <xdr:rowOff>110126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CE6493-976A-468B-A2D7-57B3819FC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19350" y="1533525"/>
          <a:ext cx="4581525" cy="729251"/>
        </a:xfrm>
        <a:prstGeom prst="rect">
          <a:avLst/>
        </a:prstGeom>
      </xdr:spPr>
    </xdr:pic>
    <xdr:clientData/>
  </xdr:twoCellAnchor>
  <xdr:twoCellAnchor editAs="oneCell">
    <xdr:from>
      <xdr:col>5</xdr:col>
      <xdr:colOff>714375</xdr:colOff>
      <xdr:row>11</xdr:row>
      <xdr:rowOff>180975</xdr:rowOff>
    </xdr:from>
    <xdr:to>
      <xdr:col>11</xdr:col>
      <xdr:colOff>457200</xdr:colOff>
      <xdr:row>19</xdr:row>
      <xdr:rowOff>7794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106D8F7-1A66-4362-B746-CCA939D7A3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9837"/>
        <a:stretch/>
      </xdr:blipFill>
      <xdr:spPr>
        <a:xfrm>
          <a:off x="3629025" y="2333625"/>
          <a:ext cx="2162175" cy="1350819"/>
        </a:xfrm>
        <a:prstGeom prst="rect">
          <a:avLst/>
        </a:prstGeom>
      </xdr:spPr>
    </xdr:pic>
    <xdr:clientData/>
  </xdr:twoCellAnchor>
  <xdr:twoCellAnchor editAs="oneCell">
    <xdr:from>
      <xdr:col>1</xdr:col>
      <xdr:colOff>581025</xdr:colOff>
      <xdr:row>19</xdr:row>
      <xdr:rowOff>28575</xdr:rowOff>
    </xdr:from>
    <xdr:to>
      <xdr:col>14</xdr:col>
      <xdr:colOff>238125</xdr:colOff>
      <xdr:row>23</xdr:row>
      <xdr:rowOff>60960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F48F991-6CA7-4C47-8A32-29A7F5C1B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90625" y="3705225"/>
          <a:ext cx="6543675" cy="794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info@hvacsimplified.in" TargetMode="External"/><Relationship Id="rId7" Type="http://schemas.openxmlformats.org/officeDocument/2006/relationships/hyperlink" Target="http://www.hvacsimplified.in/" TargetMode="External"/><Relationship Id="rId2" Type="http://schemas.openxmlformats.org/officeDocument/2006/relationships/hyperlink" Target="https://www.youtube.com/c/HVACSimplifiedOnlineTrainingByAMK/featured" TargetMode="External"/><Relationship Id="rId1" Type="http://schemas.openxmlformats.org/officeDocument/2006/relationships/hyperlink" Target="https://www.hvacsimplified.in/" TargetMode="External"/><Relationship Id="rId6" Type="http://schemas.openxmlformats.org/officeDocument/2006/relationships/hyperlink" Target="https://www.linkedin.com/company/hvac-simplified/?viewAsMember=true" TargetMode="External"/><Relationship Id="rId5" Type="http://schemas.openxmlformats.org/officeDocument/2006/relationships/hyperlink" Target="https://m.facebook.com/HVAC.SIMPLIFIED/?ref=bookmarks" TargetMode="External"/><Relationship Id="rId4" Type="http://schemas.openxmlformats.org/officeDocument/2006/relationships/hyperlink" Target="https://www.instagram.com/hvac_simplified/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C3DF6-F395-4087-9F07-75B1C37E88F8}">
  <sheetPr codeName="Sheet1">
    <tabColor rgb="FF92D050"/>
  </sheetPr>
  <dimension ref="A1:L138"/>
  <sheetViews>
    <sheetView view="pageBreakPreview" topLeftCell="A64" zoomScale="85" zoomScaleNormal="85" zoomScaleSheetLayoutView="85" workbookViewId="0">
      <selection activeCell="H61" sqref="H61"/>
    </sheetView>
  </sheetViews>
  <sheetFormatPr defaultRowHeight="15" x14ac:dyDescent="0.25"/>
  <cols>
    <col min="1" max="1" width="6.28515625" style="2" bestFit="1" customWidth="1"/>
    <col min="2" max="2" width="38.42578125" style="1" customWidth="1"/>
    <col min="3" max="3" width="5.28515625" style="2" customWidth="1"/>
    <col min="4" max="4" width="6.28515625" style="2" bestFit="1" customWidth="1"/>
    <col min="5" max="5" width="18.5703125" style="2" customWidth="1"/>
    <col min="6" max="7" width="12.7109375" style="3" customWidth="1"/>
    <col min="8" max="8" width="16.85546875" style="2" customWidth="1"/>
    <col min="9" max="9" width="11.42578125" style="3" bestFit="1" customWidth="1"/>
    <col min="10" max="10" width="12.7109375" style="2" customWidth="1"/>
    <col min="11" max="11" width="12.85546875" style="2" bestFit="1" customWidth="1"/>
    <col min="12" max="12" width="14.42578125" style="1" bestFit="1" customWidth="1"/>
    <col min="13" max="16384" width="9.140625" style="1"/>
  </cols>
  <sheetData>
    <row r="1" spans="1:11" customFormat="1" ht="24.75" customHeight="1" x14ac:dyDescent="0.25">
      <c r="A1" s="129"/>
      <c r="B1" s="130"/>
      <c r="C1" s="130"/>
      <c r="D1" s="130"/>
      <c r="E1" s="130"/>
      <c r="F1" s="130"/>
      <c r="G1" s="130"/>
      <c r="H1" s="130"/>
      <c r="I1" s="130"/>
      <c r="J1" s="127" t="s">
        <v>29</v>
      </c>
      <c r="K1" s="128"/>
    </row>
    <row r="2" spans="1:11" customFormat="1" x14ac:dyDescent="0.25">
      <c r="A2" s="58" t="s">
        <v>22</v>
      </c>
      <c r="B2" s="57"/>
      <c r="C2" s="123" t="s">
        <v>23</v>
      </c>
      <c r="D2" s="123"/>
      <c r="E2" s="123"/>
      <c r="F2" s="123"/>
      <c r="G2" s="124"/>
      <c r="H2" s="131"/>
      <c r="I2" s="132"/>
      <c r="J2" s="54" t="s">
        <v>24</v>
      </c>
      <c r="K2" s="59" t="s">
        <v>25</v>
      </c>
    </row>
    <row r="3" spans="1:11" customFormat="1" ht="15.75" thickBot="1" x14ac:dyDescent="0.3">
      <c r="A3" s="56" t="s">
        <v>26</v>
      </c>
      <c r="B3" s="55"/>
      <c r="C3" s="125" t="s">
        <v>27</v>
      </c>
      <c r="D3" s="125"/>
      <c r="E3" s="125"/>
      <c r="F3" s="125"/>
      <c r="G3" s="126"/>
      <c r="H3" s="120"/>
      <c r="I3" s="121"/>
      <c r="J3" s="121"/>
      <c r="K3" s="122"/>
    </row>
    <row r="4" spans="1:11" ht="15.75" x14ac:dyDescent="0.25">
      <c r="A4" s="139" t="s">
        <v>0</v>
      </c>
      <c r="B4" s="140"/>
      <c r="C4" s="140"/>
      <c r="D4" s="140"/>
      <c r="E4" s="140"/>
      <c r="F4" s="140"/>
      <c r="G4" s="140"/>
      <c r="H4" s="140"/>
      <c r="I4" s="140"/>
      <c r="J4" s="140"/>
      <c r="K4" s="141"/>
    </row>
    <row r="5" spans="1:11" ht="16.5" thickBot="1" x14ac:dyDescent="0.3">
      <c r="A5" s="142" t="s">
        <v>28</v>
      </c>
      <c r="B5" s="143"/>
      <c r="C5" s="143"/>
      <c r="D5" s="143"/>
      <c r="E5" s="143"/>
      <c r="F5" s="143"/>
      <c r="G5" s="143"/>
      <c r="H5" s="143"/>
      <c r="I5" s="143"/>
      <c r="J5" s="143"/>
      <c r="K5" s="144"/>
    </row>
    <row r="6" spans="1:11" x14ac:dyDescent="0.25">
      <c r="A6" s="145" t="s">
        <v>1</v>
      </c>
      <c r="B6" s="145" t="s">
        <v>2</v>
      </c>
      <c r="C6" s="148" t="s">
        <v>3</v>
      </c>
      <c r="D6" s="149"/>
      <c r="E6" s="149"/>
      <c r="F6" s="149"/>
      <c r="G6" s="149"/>
      <c r="H6" s="149"/>
      <c r="I6" s="149"/>
      <c r="J6" s="149"/>
      <c r="K6" s="150"/>
    </row>
    <row r="7" spans="1:11" x14ac:dyDescent="0.25">
      <c r="A7" s="146"/>
      <c r="B7" s="146"/>
      <c r="C7" s="151"/>
      <c r="D7" s="152"/>
      <c r="E7" s="152"/>
      <c r="F7" s="152"/>
      <c r="G7" s="152"/>
      <c r="H7" s="152"/>
      <c r="I7" s="152"/>
      <c r="J7" s="152"/>
      <c r="K7" s="153"/>
    </row>
    <row r="8" spans="1:11" ht="61.5" customHeight="1" thickBot="1" x14ac:dyDescent="0.3">
      <c r="A8" s="147"/>
      <c r="B8" s="147"/>
      <c r="C8" s="20" t="s">
        <v>4</v>
      </c>
      <c r="D8" s="21"/>
      <c r="E8" s="17" t="s">
        <v>5</v>
      </c>
      <c r="F8" s="17" t="s">
        <v>8</v>
      </c>
      <c r="G8" s="17" t="s">
        <v>9</v>
      </c>
      <c r="H8" s="17" t="s">
        <v>7</v>
      </c>
      <c r="I8" s="17" t="s">
        <v>6</v>
      </c>
      <c r="J8" s="18" t="s">
        <v>21</v>
      </c>
      <c r="K8" s="19" t="s">
        <v>20</v>
      </c>
    </row>
    <row r="9" spans="1:11" x14ac:dyDescent="0.25">
      <c r="A9" s="22">
        <v>1</v>
      </c>
      <c r="B9" s="133" t="s">
        <v>11</v>
      </c>
      <c r="C9" s="8">
        <v>1</v>
      </c>
      <c r="D9" s="9">
        <v>2025</v>
      </c>
      <c r="E9" s="9">
        <f>409*2</f>
        <v>818</v>
      </c>
      <c r="F9" s="9">
        <f>24*365/3</f>
        <v>2920</v>
      </c>
      <c r="G9" s="9">
        <v>1</v>
      </c>
      <c r="H9" s="9">
        <f t="shared" ref="H9:H33" si="0">+E9*G9/100</f>
        <v>8.18</v>
      </c>
      <c r="I9" s="23">
        <f>+H9*F9</f>
        <v>23885.599999999999</v>
      </c>
      <c r="J9" s="9">
        <v>1.6</v>
      </c>
      <c r="K9" s="13">
        <f>+I9*J9*5</f>
        <v>191084.79999999999</v>
      </c>
    </row>
    <row r="10" spans="1:11" x14ac:dyDescent="0.25">
      <c r="A10" s="24">
        <v>2</v>
      </c>
      <c r="B10" s="134"/>
      <c r="C10" s="7">
        <v>2</v>
      </c>
      <c r="D10" s="10">
        <f>+D9+1</f>
        <v>2026</v>
      </c>
      <c r="E10" s="10">
        <f>+E9</f>
        <v>818</v>
      </c>
      <c r="F10" s="10">
        <f>+F9</f>
        <v>2920</v>
      </c>
      <c r="G10" s="10">
        <f>+G9</f>
        <v>1</v>
      </c>
      <c r="H10" s="10">
        <f t="shared" si="0"/>
        <v>8.18</v>
      </c>
      <c r="I10" s="25">
        <f t="shared" ref="I10:I33" si="1">+H10*F10</f>
        <v>23885.599999999999</v>
      </c>
      <c r="J10" s="10">
        <f>+J9</f>
        <v>1.6</v>
      </c>
      <c r="K10" s="14">
        <f t="shared" ref="K10:K33" si="2">+I10*J10*5</f>
        <v>191084.79999999999</v>
      </c>
    </row>
    <row r="11" spans="1:11" x14ac:dyDescent="0.25">
      <c r="A11" s="24">
        <v>3</v>
      </c>
      <c r="B11" s="134"/>
      <c r="C11" s="7">
        <v>3</v>
      </c>
      <c r="D11" s="10">
        <f t="shared" ref="D11:D33" si="3">+D10+1</f>
        <v>2027</v>
      </c>
      <c r="E11" s="10">
        <f t="shared" ref="E11:F33" si="4">+E10</f>
        <v>818</v>
      </c>
      <c r="F11" s="10">
        <f t="shared" si="4"/>
        <v>2920</v>
      </c>
      <c r="G11" s="10">
        <f t="shared" ref="G11:G33" si="5">+G10</f>
        <v>1</v>
      </c>
      <c r="H11" s="10">
        <f t="shared" si="0"/>
        <v>8.18</v>
      </c>
      <c r="I11" s="25">
        <f t="shared" si="1"/>
        <v>23885.599999999999</v>
      </c>
      <c r="J11" s="10">
        <f t="shared" ref="J11:J33" si="6">+J10</f>
        <v>1.6</v>
      </c>
      <c r="K11" s="14">
        <f t="shared" si="2"/>
        <v>191084.79999999999</v>
      </c>
    </row>
    <row r="12" spans="1:11" x14ac:dyDescent="0.25">
      <c r="A12" s="24">
        <v>4</v>
      </c>
      <c r="B12" s="134"/>
      <c r="C12" s="7">
        <v>4</v>
      </c>
      <c r="D12" s="10">
        <f t="shared" si="3"/>
        <v>2028</v>
      </c>
      <c r="E12" s="10">
        <f t="shared" si="4"/>
        <v>818</v>
      </c>
      <c r="F12" s="10">
        <f t="shared" si="4"/>
        <v>2920</v>
      </c>
      <c r="G12" s="10">
        <f t="shared" si="5"/>
        <v>1</v>
      </c>
      <c r="H12" s="10">
        <f t="shared" si="0"/>
        <v>8.18</v>
      </c>
      <c r="I12" s="25">
        <f t="shared" si="1"/>
        <v>23885.599999999999</v>
      </c>
      <c r="J12" s="10">
        <f t="shared" si="6"/>
        <v>1.6</v>
      </c>
      <c r="K12" s="14">
        <f t="shared" si="2"/>
        <v>191084.79999999999</v>
      </c>
    </row>
    <row r="13" spans="1:11" x14ac:dyDescent="0.25">
      <c r="A13" s="24">
        <v>5</v>
      </c>
      <c r="B13" s="134"/>
      <c r="C13" s="7">
        <v>5</v>
      </c>
      <c r="D13" s="10">
        <f t="shared" si="3"/>
        <v>2029</v>
      </c>
      <c r="E13" s="10">
        <f t="shared" si="4"/>
        <v>818</v>
      </c>
      <c r="F13" s="10">
        <f t="shared" si="4"/>
        <v>2920</v>
      </c>
      <c r="G13" s="10">
        <f t="shared" si="5"/>
        <v>1</v>
      </c>
      <c r="H13" s="10">
        <f t="shared" si="0"/>
        <v>8.18</v>
      </c>
      <c r="I13" s="25">
        <f t="shared" si="1"/>
        <v>23885.599999999999</v>
      </c>
      <c r="J13" s="10">
        <f t="shared" si="6"/>
        <v>1.6</v>
      </c>
      <c r="K13" s="14">
        <f t="shared" si="2"/>
        <v>191084.79999999999</v>
      </c>
    </row>
    <row r="14" spans="1:11" x14ac:dyDescent="0.25">
      <c r="A14" s="24">
        <v>6</v>
      </c>
      <c r="B14" s="134"/>
      <c r="C14" s="7">
        <v>6</v>
      </c>
      <c r="D14" s="10">
        <f t="shared" si="3"/>
        <v>2030</v>
      </c>
      <c r="E14" s="10">
        <f t="shared" si="4"/>
        <v>818</v>
      </c>
      <c r="F14" s="10">
        <f t="shared" si="4"/>
        <v>2920</v>
      </c>
      <c r="G14" s="10">
        <f t="shared" si="5"/>
        <v>1</v>
      </c>
      <c r="H14" s="10">
        <f t="shared" si="0"/>
        <v>8.18</v>
      </c>
      <c r="I14" s="25">
        <f t="shared" si="1"/>
        <v>23885.599999999999</v>
      </c>
      <c r="J14" s="10">
        <f t="shared" si="6"/>
        <v>1.6</v>
      </c>
      <c r="K14" s="14">
        <f t="shared" si="2"/>
        <v>191084.79999999999</v>
      </c>
    </row>
    <row r="15" spans="1:11" x14ac:dyDescent="0.25">
      <c r="A15" s="24">
        <v>7</v>
      </c>
      <c r="B15" s="134"/>
      <c r="C15" s="7">
        <v>7</v>
      </c>
      <c r="D15" s="10">
        <f t="shared" si="3"/>
        <v>2031</v>
      </c>
      <c r="E15" s="10">
        <f t="shared" si="4"/>
        <v>818</v>
      </c>
      <c r="F15" s="10">
        <f t="shared" si="4"/>
        <v>2920</v>
      </c>
      <c r="G15" s="10">
        <f t="shared" si="5"/>
        <v>1</v>
      </c>
      <c r="H15" s="10">
        <f t="shared" si="0"/>
        <v>8.18</v>
      </c>
      <c r="I15" s="25">
        <f t="shared" si="1"/>
        <v>23885.599999999999</v>
      </c>
      <c r="J15" s="10">
        <f t="shared" si="6"/>
        <v>1.6</v>
      </c>
      <c r="K15" s="14">
        <f t="shared" si="2"/>
        <v>191084.79999999999</v>
      </c>
    </row>
    <row r="16" spans="1:11" x14ac:dyDescent="0.25">
      <c r="A16" s="24">
        <v>8</v>
      </c>
      <c r="B16" s="134"/>
      <c r="C16" s="7">
        <v>8</v>
      </c>
      <c r="D16" s="10">
        <f t="shared" si="3"/>
        <v>2032</v>
      </c>
      <c r="E16" s="10">
        <f t="shared" si="4"/>
        <v>818</v>
      </c>
      <c r="F16" s="10">
        <f t="shared" si="4"/>
        <v>2920</v>
      </c>
      <c r="G16" s="10">
        <f t="shared" si="5"/>
        <v>1</v>
      </c>
      <c r="H16" s="10">
        <f t="shared" si="0"/>
        <v>8.18</v>
      </c>
      <c r="I16" s="25">
        <f t="shared" si="1"/>
        <v>23885.599999999999</v>
      </c>
      <c r="J16" s="10">
        <f t="shared" si="6"/>
        <v>1.6</v>
      </c>
      <c r="K16" s="14">
        <f t="shared" si="2"/>
        <v>191084.79999999999</v>
      </c>
    </row>
    <row r="17" spans="1:11" x14ac:dyDescent="0.25">
      <c r="A17" s="24">
        <v>9</v>
      </c>
      <c r="B17" s="134"/>
      <c r="C17" s="7">
        <v>9</v>
      </c>
      <c r="D17" s="10">
        <f t="shared" si="3"/>
        <v>2033</v>
      </c>
      <c r="E17" s="10">
        <f t="shared" si="4"/>
        <v>818</v>
      </c>
      <c r="F17" s="10">
        <f t="shared" si="4"/>
        <v>2920</v>
      </c>
      <c r="G17" s="10">
        <f t="shared" si="5"/>
        <v>1</v>
      </c>
      <c r="H17" s="10">
        <f t="shared" si="0"/>
        <v>8.18</v>
      </c>
      <c r="I17" s="25">
        <f t="shared" si="1"/>
        <v>23885.599999999999</v>
      </c>
      <c r="J17" s="10">
        <f t="shared" si="6"/>
        <v>1.6</v>
      </c>
      <c r="K17" s="14">
        <f t="shared" si="2"/>
        <v>191084.79999999999</v>
      </c>
    </row>
    <row r="18" spans="1:11" x14ac:dyDescent="0.25">
      <c r="A18" s="24">
        <v>10</v>
      </c>
      <c r="B18" s="134"/>
      <c r="C18" s="7">
        <v>10</v>
      </c>
      <c r="D18" s="10">
        <f t="shared" si="3"/>
        <v>2034</v>
      </c>
      <c r="E18" s="10">
        <f t="shared" si="4"/>
        <v>818</v>
      </c>
      <c r="F18" s="10">
        <f t="shared" si="4"/>
        <v>2920</v>
      </c>
      <c r="G18" s="10">
        <f t="shared" si="5"/>
        <v>1</v>
      </c>
      <c r="H18" s="10">
        <f t="shared" si="0"/>
        <v>8.18</v>
      </c>
      <c r="I18" s="25">
        <f t="shared" si="1"/>
        <v>23885.599999999999</v>
      </c>
      <c r="J18" s="10">
        <f t="shared" si="6"/>
        <v>1.6</v>
      </c>
      <c r="K18" s="14">
        <f t="shared" si="2"/>
        <v>191084.79999999999</v>
      </c>
    </row>
    <row r="19" spans="1:11" x14ac:dyDescent="0.25">
      <c r="A19" s="24">
        <v>11</v>
      </c>
      <c r="B19" s="134"/>
      <c r="C19" s="7">
        <v>11</v>
      </c>
      <c r="D19" s="10">
        <f t="shared" si="3"/>
        <v>2035</v>
      </c>
      <c r="E19" s="10">
        <f t="shared" si="4"/>
        <v>818</v>
      </c>
      <c r="F19" s="10">
        <f t="shared" si="4"/>
        <v>2920</v>
      </c>
      <c r="G19" s="10">
        <f t="shared" si="5"/>
        <v>1</v>
      </c>
      <c r="H19" s="10">
        <f t="shared" si="0"/>
        <v>8.18</v>
      </c>
      <c r="I19" s="25">
        <f t="shared" si="1"/>
        <v>23885.599999999999</v>
      </c>
      <c r="J19" s="10">
        <f t="shared" si="6"/>
        <v>1.6</v>
      </c>
      <c r="K19" s="14">
        <f t="shared" si="2"/>
        <v>191084.79999999999</v>
      </c>
    </row>
    <row r="20" spans="1:11" x14ac:dyDescent="0.25">
      <c r="A20" s="24">
        <v>12</v>
      </c>
      <c r="B20" s="134"/>
      <c r="C20" s="7">
        <v>12</v>
      </c>
      <c r="D20" s="10">
        <f t="shared" si="3"/>
        <v>2036</v>
      </c>
      <c r="E20" s="10">
        <f t="shared" si="4"/>
        <v>818</v>
      </c>
      <c r="F20" s="10">
        <f t="shared" si="4"/>
        <v>2920</v>
      </c>
      <c r="G20" s="10">
        <f t="shared" si="5"/>
        <v>1</v>
      </c>
      <c r="H20" s="10">
        <f t="shared" si="0"/>
        <v>8.18</v>
      </c>
      <c r="I20" s="25">
        <f t="shared" si="1"/>
        <v>23885.599999999999</v>
      </c>
      <c r="J20" s="10">
        <f t="shared" si="6"/>
        <v>1.6</v>
      </c>
      <c r="K20" s="14">
        <f t="shared" si="2"/>
        <v>191084.79999999999</v>
      </c>
    </row>
    <row r="21" spans="1:11" x14ac:dyDescent="0.25">
      <c r="A21" s="24">
        <v>13</v>
      </c>
      <c r="B21" s="134"/>
      <c r="C21" s="7">
        <v>13</v>
      </c>
      <c r="D21" s="10">
        <f t="shared" si="3"/>
        <v>2037</v>
      </c>
      <c r="E21" s="10">
        <f t="shared" si="4"/>
        <v>818</v>
      </c>
      <c r="F21" s="10">
        <f t="shared" si="4"/>
        <v>2920</v>
      </c>
      <c r="G21" s="10">
        <f t="shared" si="5"/>
        <v>1</v>
      </c>
      <c r="H21" s="10">
        <f t="shared" si="0"/>
        <v>8.18</v>
      </c>
      <c r="I21" s="25">
        <f t="shared" si="1"/>
        <v>23885.599999999999</v>
      </c>
      <c r="J21" s="10">
        <f t="shared" si="6"/>
        <v>1.6</v>
      </c>
      <c r="K21" s="14">
        <f t="shared" si="2"/>
        <v>191084.79999999999</v>
      </c>
    </row>
    <row r="22" spans="1:11" x14ac:dyDescent="0.25">
      <c r="A22" s="24">
        <v>14</v>
      </c>
      <c r="B22" s="134"/>
      <c r="C22" s="7">
        <v>14</v>
      </c>
      <c r="D22" s="10">
        <f t="shared" si="3"/>
        <v>2038</v>
      </c>
      <c r="E22" s="10">
        <f t="shared" si="4"/>
        <v>818</v>
      </c>
      <c r="F22" s="10">
        <f t="shared" si="4"/>
        <v>2920</v>
      </c>
      <c r="G22" s="10">
        <f t="shared" si="5"/>
        <v>1</v>
      </c>
      <c r="H22" s="10">
        <f t="shared" si="0"/>
        <v>8.18</v>
      </c>
      <c r="I22" s="25">
        <f t="shared" si="1"/>
        <v>23885.599999999999</v>
      </c>
      <c r="J22" s="10">
        <f t="shared" si="6"/>
        <v>1.6</v>
      </c>
      <c r="K22" s="14">
        <f t="shared" si="2"/>
        <v>191084.79999999999</v>
      </c>
    </row>
    <row r="23" spans="1:11" x14ac:dyDescent="0.25">
      <c r="A23" s="24">
        <v>15</v>
      </c>
      <c r="B23" s="134"/>
      <c r="C23" s="7">
        <v>15</v>
      </c>
      <c r="D23" s="10">
        <f t="shared" si="3"/>
        <v>2039</v>
      </c>
      <c r="E23" s="10">
        <f t="shared" si="4"/>
        <v>818</v>
      </c>
      <c r="F23" s="10">
        <f t="shared" si="4"/>
        <v>2920</v>
      </c>
      <c r="G23" s="10">
        <f t="shared" si="5"/>
        <v>1</v>
      </c>
      <c r="H23" s="10">
        <f t="shared" si="0"/>
        <v>8.18</v>
      </c>
      <c r="I23" s="25">
        <f t="shared" si="1"/>
        <v>23885.599999999999</v>
      </c>
      <c r="J23" s="10">
        <f t="shared" si="6"/>
        <v>1.6</v>
      </c>
      <c r="K23" s="14">
        <f t="shared" si="2"/>
        <v>191084.79999999999</v>
      </c>
    </row>
    <row r="24" spans="1:11" x14ac:dyDescent="0.25">
      <c r="A24" s="24">
        <v>16</v>
      </c>
      <c r="B24" s="134"/>
      <c r="C24" s="7">
        <v>16</v>
      </c>
      <c r="D24" s="10">
        <f t="shared" si="3"/>
        <v>2040</v>
      </c>
      <c r="E24" s="10">
        <f t="shared" si="4"/>
        <v>818</v>
      </c>
      <c r="F24" s="10">
        <f t="shared" si="4"/>
        <v>2920</v>
      </c>
      <c r="G24" s="10">
        <f t="shared" si="5"/>
        <v>1</v>
      </c>
      <c r="H24" s="10">
        <f t="shared" si="0"/>
        <v>8.18</v>
      </c>
      <c r="I24" s="25">
        <f t="shared" si="1"/>
        <v>23885.599999999999</v>
      </c>
      <c r="J24" s="10">
        <f t="shared" si="6"/>
        <v>1.6</v>
      </c>
      <c r="K24" s="14">
        <f t="shared" si="2"/>
        <v>191084.79999999999</v>
      </c>
    </row>
    <row r="25" spans="1:11" x14ac:dyDescent="0.25">
      <c r="A25" s="24">
        <v>17</v>
      </c>
      <c r="B25" s="134"/>
      <c r="C25" s="7">
        <v>17</v>
      </c>
      <c r="D25" s="10">
        <f t="shared" si="3"/>
        <v>2041</v>
      </c>
      <c r="E25" s="10">
        <f t="shared" si="4"/>
        <v>818</v>
      </c>
      <c r="F25" s="10">
        <f t="shared" si="4"/>
        <v>2920</v>
      </c>
      <c r="G25" s="10">
        <f t="shared" si="5"/>
        <v>1</v>
      </c>
      <c r="H25" s="10">
        <f t="shared" si="0"/>
        <v>8.18</v>
      </c>
      <c r="I25" s="25">
        <f t="shared" si="1"/>
        <v>23885.599999999999</v>
      </c>
      <c r="J25" s="10">
        <f t="shared" si="6"/>
        <v>1.6</v>
      </c>
      <c r="K25" s="14">
        <f t="shared" si="2"/>
        <v>191084.79999999999</v>
      </c>
    </row>
    <row r="26" spans="1:11" x14ac:dyDescent="0.25">
      <c r="A26" s="24">
        <v>18</v>
      </c>
      <c r="B26" s="134"/>
      <c r="C26" s="7">
        <v>18</v>
      </c>
      <c r="D26" s="10">
        <f t="shared" si="3"/>
        <v>2042</v>
      </c>
      <c r="E26" s="10">
        <f t="shared" si="4"/>
        <v>818</v>
      </c>
      <c r="F26" s="10">
        <f t="shared" si="4"/>
        <v>2920</v>
      </c>
      <c r="G26" s="10">
        <f t="shared" si="5"/>
        <v>1</v>
      </c>
      <c r="H26" s="10">
        <f t="shared" si="0"/>
        <v>8.18</v>
      </c>
      <c r="I26" s="25">
        <f t="shared" si="1"/>
        <v>23885.599999999999</v>
      </c>
      <c r="J26" s="10">
        <f t="shared" si="6"/>
        <v>1.6</v>
      </c>
      <c r="K26" s="14">
        <f t="shared" si="2"/>
        <v>191084.79999999999</v>
      </c>
    </row>
    <row r="27" spans="1:11" x14ac:dyDescent="0.25">
      <c r="A27" s="24">
        <v>19</v>
      </c>
      <c r="B27" s="134"/>
      <c r="C27" s="7">
        <v>19</v>
      </c>
      <c r="D27" s="10">
        <f t="shared" si="3"/>
        <v>2043</v>
      </c>
      <c r="E27" s="10">
        <f t="shared" si="4"/>
        <v>818</v>
      </c>
      <c r="F27" s="10">
        <f t="shared" si="4"/>
        <v>2920</v>
      </c>
      <c r="G27" s="10">
        <f t="shared" si="5"/>
        <v>1</v>
      </c>
      <c r="H27" s="10">
        <f t="shared" si="0"/>
        <v>8.18</v>
      </c>
      <c r="I27" s="25">
        <f t="shared" si="1"/>
        <v>23885.599999999999</v>
      </c>
      <c r="J27" s="10">
        <f t="shared" si="6"/>
        <v>1.6</v>
      </c>
      <c r="K27" s="14">
        <f t="shared" si="2"/>
        <v>191084.79999999999</v>
      </c>
    </row>
    <row r="28" spans="1:11" x14ac:dyDescent="0.25">
      <c r="A28" s="24">
        <v>20</v>
      </c>
      <c r="B28" s="134"/>
      <c r="C28" s="7">
        <v>20</v>
      </c>
      <c r="D28" s="10">
        <f t="shared" si="3"/>
        <v>2044</v>
      </c>
      <c r="E28" s="10">
        <f t="shared" si="4"/>
        <v>818</v>
      </c>
      <c r="F28" s="10">
        <f t="shared" si="4"/>
        <v>2920</v>
      </c>
      <c r="G28" s="10">
        <f t="shared" si="5"/>
        <v>1</v>
      </c>
      <c r="H28" s="10">
        <f t="shared" si="0"/>
        <v>8.18</v>
      </c>
      <c r="I28" s="25">
        <f t="shared" si="1"/>
        <v>23885.599999999999</v>
      </c>
      <c r="J28" s="10">
        <f t="shared" si="6"/>
        <v>1.6</v>
      </c>
      <c r="K28" s="14">
        <f t="shared" si="2"/>
        <v>191084.79999999999</v>
      </c>
    </row>
    <row r="29" spans="1:11" x14ac:dyDescent="0.25">
      <c r="A29" s="24">
        <v>21</v>
      </c>
      <c r="B29" s="134"/>
      <c r="C29" s="7">
        <v>21</v>
      </c>
      <c r="D29" s="10">
        <f t="shared" si="3"/>
        <v>2045</v>
      </c>
      <c r="E29" s="10">
        <f t="shared" si="4"/>
        <v>818</v>
      </c>
      <c r="F29" s="10">
        <f t="shared" si="4"/>
        <v>2920</v>
      </c>
      <c r="G29" s="10">
        <f t="shared" si="5"/>
        <v>1</v>
      </c>
      <c r="H29" s="10">
        <f t="shared" si="0"/>
        <v>8.18</v>
      </c>
      <c r="I29" s="25">
        <f t="shared" si="1"/>
        <v>23885.599999999999</v>
      </c>
      <c r="J29" s="10">
        <f t="shared" si="6"/>
        <v>1.6</v>
      </c>
      <c r="K29" s="14">
        <f t="shared" si="2"/>
        <v>191084.79999999999</v>
      </c>
    </row>
    <row r="30" spans="1:11" x14ac:dyDescent="0.25">
      <c r="A30" s="24">
        <v>22</v>
      </c>
      <c r="B30" s="134"/>
      <c r="C30" s="7">
        <v>22</v>
      </c>
      <c r="D30" s="10">
        <f t="shared" si="3"/>
        <v>2046</v>
      </c>
      <c r="E30" s="10">
        <f t="shared" si="4"/>
        <v>818</v>
      </c>
      <c r="F30" s="10">
        <f t="shared" si="4"/>
        <v>2920</v>
      </c>
      <c r="G30" s="10">
        <f t="shared" si="5"/>
        <v>1</v>
      </c>
      <c r="H30" s="10">
        <f t="shared" si="0"/>
        <v>8.18</v>
      </c>
      <c r="I30" s="25">
        <f t="shared" si="1"/>
        <v>23885.599999999999</v>
      </c>
      <c r="J30" s="10">
        <f t="shared" si="6"/>
        <v>1.6</v>
      </c>
      <c r="K30" s="14">
        <f t="shared" si="2"/>
        <v>191084.79999999999</v>
      </c>
    </row>
    <row r="31" spans="1:11" x14ac:dyDescent="0.25">
      <c r="A31" s="24">
        <v>23</v>
      </c>
      <c r="B31" s="134"/>
      <c r="C31" s="7">
        <v>23</v>
      </c>
      <c r="D31" s="10">
        <f t="shared" si="3"/>
        <v>2047</v>
      </c>
      <c r="E31" s="10">
        <f t="shared" si="4"/>
        <v>818</v>
      </c>
      <c r="F31" s="10">
        <f t="shared" si="4"/>
        <v>2920</v>
      </c>
      <c r="G31" s="10">
        <f t="shared" si="5"/>
        <v>1</v>
      </c>
      <c r="H31" s="10">
        <f t="shared" si="0"/>
        <v>8.18</v>
      </c>
      <c r="I31" s="25">
        <f t="shared" si="1"/>
        <v>23885.599999999999</v>
      </c>
      <c r="J31" s="10">
        <f t="shared" si="6"/>
        <v>1.6</v>
      </c>
      <c r="K31" s="14">
        <f t="shared" si="2"/>
        <v>191084.79999999999</v>
      </c>
    </row>
    <row r="32" spans="1:11" x14ac:dyDescent="0.25">
      <c r="A32" s="24">
        <v>24</v>
      </c>
      <c r="B32" s="134"/>
      <c r="C32" s="7">
        <v>24</v>
      </c>
      <c r="D32" s="10">
        <f t="shared" si="3"/>
        <v>2048</v>
      </c>
      <c r="E32" s="10">
        <f t="shared" si="4"/>
        <v>818</v>
      </c>
      <c r="F32" s="10">
        <f t="shared" si="4"/>
        <v>2920</v>
      </c>
      <c r="G32" s="10">
        <f t="shared" si="5"/>
        <v>1</v>
      </c>
      <c r="H32" s="10">
        <f t="shared" si="0"/>
        <v>8.18</v>
      </c>
      <c r="I32" s="25">
        <f t="shared" si="1"/>
        <v>23885.599999999999</v>
      </c>
      <c r="J32" s="10">
        <f t="shared" si="6"/>
        <v>1.6</v>
      </c>
      <c r="K32" s="14">
        <f t="shared" si="2"/>
        <v>191084.79999999999</v>
      </c>
    </row>
    <row r="33" spans="1:11" ht="15.75" thickBot="1" x14ac:dyDescent="0.3">
      <c r="A33" s="26">
        <v>25</v>
      </c>
      <c r="B33" s="135"/>
      <c r="C33" s="11">
        <v>25</v>
      </c>
      <c r="D33" s="12">
        <f t="shared" si="3"/>
        <v>2049</v>
      </c>
      <c r="E33" s="12">
        <f t="shared" si="4"/>
        <v>818</v>
      </c>
      <c r="F33" s="12">
        <f t="shared" si="4"/>
        <v>2920</v>
      </c>
      <c r="G33" s="12">
        <f t="shared" si="5"/>
        <v>1</v>
      </c>
      <c r="H33" s="12">
        <f t="shared" si="0"/>
        <v>8.18</v>
      </c>
      <c r="I33" s="27">
        <f t="shared" si="1"/>
        <v>23885.599999999999</v>
      </c>
      <c r="J33" s="12">
        <f t="shared" si="6"/>
        <v>1.6</v>
      </c>
      <c r="K33" s="28">
        <f t="shared" si="2"/>
        <v>191084.79999999999</v>
      </c>
    </row>
    <row r="34" spans="1:11" ht="31.5" customHeight="1" thickBot="1" x14ac:dyDescent="0.3">
      <c r="A34" s="29"/>
      <c r="B34" s="30" t="s">
        <v>10</v>
      </c>
      <c r="C34" s="15"/>
      <c r="D34" s="16"/>
      <c r="E34" s="31"/>
      <c r="F34" s="31"/>
      <c r="G34" s="31"/>
      <c r="H34" s="31"/>
      <c r="I34" s="31"/>
      <c r="J34" s="31"/>
      <c r="K34" s="32">
        <f>SUM(K9:K33)</f>
        <v>4777119.9999999981</v>
      </c>
    </row>
    <row r="35" spans="1:11" x14ac:dyDescent="0.25">
      <c r="A35" s="33">
        <v>1</v>
      </c>
      <c r="B35" s="136" t="s">
        <v>12</v>
      </c>
      <c r="C35" s="34">
        <v>1</v>
      </c>
      <c r="D35" s="35">
        <v>2025</v>
      </c>
      <c r="E35" s="35">
        <f>409*3</f>
        <v>1227</v>
      </c>
      <c r="F35" s="35">
        <f>+F9</f>
        <v>2920</v>
      </c>
      <c r="G35" s="35">
        <f>+G9</f>
        <v>1</v>
      </c>
      <c r="H35" s="35">
        <f t="shared" ref="H35:H59" si="7">+E35*G35/100</f>
        <v>12.27</v>
      </c>
      <c r="I35" s="36">
        <f>+H35*F35</f>
        <v>35828.400000000001</v>
      </c>
      <c r="J35" s="35">
        <v>1.6</v>
      </c>
      <c r="K35" s="37">
        <f>+I35*J35*5</f>
        <v>286627.20000000001</v>
      </c>
    </row>
    <row r="36" spans="1:11" x14ac:dyDescent="0.25">
      <c r="A36" s="38">
        <v>2</v>
      </c>
      <c r="B36" s="137"/>
      <c r="C36" s="39">
        <v>2</v>
      </c>
      <c r="D36" s="40">
        <f>+D35+1</f>
        <v>2026</v>
      </c>
      <c r="E36" s="40">
        <f>+E35</f>
        <v>1227</v>
      </c>
      <c r="F36" s="40">
        <f>+F35</f>
        <v>2920</v>
      </c>
      <c r="G36" s="40">
        <f>+G35</f>
        <v>1</v>
      </c>
      <c r="H36" s="40">
        <f t="shared" si="7"/>
        <v>12.27</v>
      </c>
      <c r="I36" s="5">
        <f t="shared" ref="I36:I59" si="8">+H36*F36</f>
        <v>35828.400000000001</v>
      </c>
      <c r="J36" s="40">
        <f>+J35</f>
        <v>1.6</v>
      </c>
      <c r="K36" s="41">
        <f t="shared" ref="K36:K59" si="9">+I36*J36*5</f>
        <v>286627.20000000001</v>
      </c>
    </row>
    <row r="37" spans="1:11" x14ac:dyDescent="0.25">
      <c r="A37" s="38">
        <v>3</v>
      </c>
      <c r="B37" s="137"/>
      <c r="C37" s="39">
        <v>3</v>
      </c>
      <c r="D37" s="40">
        <f t="shared" ref="D37:D59" si="10">+D36+1</f>
        <v>2027</v>
      </c>
      <c r="E37" s="40">
        <f t="shared" ref="E37:F59" si="11">+E36</f>
        <v>1227</v>
      </c>
      <c r="F37" s="40">
        <f t="shared" si="11"/>
        <v>2920</v>
      </c>
      <c r="G37" s="40">
        <f t="shared" ref="G37:G59" si="12">+G36</f>
        <v>1</v>
      </c>
      <c r="H37" s="40">
        <f t="shared" si="7"/>
        <v>12.27</v>
      </c>
      <c r="I37" s="5">
        <f t="shared" si="8"/>
        <v>35828.400000000001</v>
      </c>
      <c r="J37" s="40">
        <f t="shared" ref="J37:J59" si="13">+J36</f>
        <v>1.6</v>
      </c>
      <c r="K37" s="41">
        <f t="shared" si="9"/>
        <v>286627.20000000001</v>
      </c>
    </row>
    <row r="38" spans="1:11" x14ac:dyDescent="0.25">
      <c r="A38" s="38">
        <v>4</v>
      </c>
      <c r="B38" s="137"/>
      <c r="C38" s="39">
        <v>4</v>
      </c>
      <c r="D38" s="40">
        <f t="shared" si="10"/>
        <v>2028</v>
      </c>
      <c r="E38" s="40">
        <f t="shared" si="11"/>
        <v>1227</v>
      </c>
      <c r="F38" s="40">
        <f t="shared" si="11"/>
        <v>2920</v>
      </c>
      <c r="G38" s="40">
        <f t="shared" si="12"/>
        <v>1</v>
      </c>
      <c r="H38" s="40">
        <f t="shared" si="7"/>
        <v>12.27</v>
      </c>
      <c r="I38" s="5">
        <f t="shared" si="8"/>
        <v>35828.400000000001</v>
      </c>
      <c r="J38" s="40">
        <f t="shared" si="13"/>
        <v>1.6</v>
      </c>
      <c r="K38" s="41">
        <f t="shared" si="9"/>
        <v>286627.20000000001</v>
      </c>
    </row>
    <row r="39" spans="1:11" x14ac:dyDescent="0.25">
      <c r="A39" s="38">
        <v>5</v>
      </c>
      <c r="B39" s="137"/>
      <c r="C39" s="39">
        <v>5</v>
      </c>
      <c r="D39" s="40">
        <f t="shared" si="10"/>
        <v>2029</v>
      </c>
      <c r="E39" s="40">
        <f t="shared" si="11"/>
        <v>1227</v>
      </c>
      <c r="F39" s="40">
        <f t="shared" si="11"/>
        <v>2920</v>
      </c>
      <c r="G39" s="40">
        <f t="shared" si="12"/>
        <v>1</v>
      </c>
      <c r="H39" s="40">
        <f t="shared" si="7"/>
        <v>12.27</v>
      </c>
      <c r="I39" s="5">
        <f t="shared" si="8"/>
        <v>35828.400000000001</v>
      </c>
      <c r="J39" s="40">
        <f t="shared" si="13"/>
        <v>1.6</v>
      </c>
      <c r="K39" s="41">
        <f t="shared" si="9"/>
        <v>286627.20000000001</v>
      </c>
    </row>
    <row r="40" spans="1:11" x14ac:dyDescent="0.25">
      <c r="A40" s="38">
        <v>6</v>
      </c>
      <c r="B40" s="137"/>
      <c r="C40" s="39">
        <v>6</v>
      </c>
      <c r="D40" s="40">
        <f t="shared" si="10"/>
        <v>2030</v>
      </c>
      <c r="E40" s="40">
        <f t="shared" si="11"/>
        <v>1227</v>
      </c>
      <c r="F40" s="40">
        <f t="shared" si="11"/>
        <v>2920</v>
      </c>
      <c r="G40" s="40">
        <f t="shared" si="12"/>
        <v>1</v>
      </c>
      <c r="H40" s="40">
        <f t="shared" si="7"/>
        <v>12.27</v>
      </c>
      <c r="I40" s="5">
        <f t="shared" si="8"/>
        <v>35828.400000000001</v>
      </c>
      <c r="J40" s="40">
        <f t="shared" si="13"/>
        <v>1.6</v>
      </c>
      <c r="K40" s="41">
        <f t="shared" si="9"/>
        <v>286627.20000000001</v>
      </c>
    </row>
    <row r="41" spans="1:11" x14ac:dyDescent="0.25">
      <c r="A41" s="38">
        <v>7</v>
      </c>
      <c r="B41" s="137"/>
      <c r="C41" s="39">
        <v>7</v>
      </c>
      <c r="D41" s="40">
        <f t="shared" si="10"/>
        <v>2031</v>
      </c>
      <c r="E41" s="40">
        <f t="shared" si="11"/>
        <v>1227</v>
      </c>
      <c r="F41" s="40">
        <f t="shared" si="11"/>
        <v>2920</v>
      </c>
      <c r="G41" s="40">
        <f t="shared" si="12"/>
        <v>1</v>
      </c>
      <c r="H41" s="40">
        <f t="shared" si="7"/>
        <v>12.27</v>
      </c>
      <c r="I41" s="5">
        <f t="shared" si="8"/>
        <v>35828.400000000001</v>
      </c>
      <c r="J41" s="40">
        <f t="shared" si="13"/>
        <v>1.6</v>
      </c>
      <c r="K41" s="41">
        <f t="shared" si="9"/>
        <v>286627.20000000001</v>
      </c>
    </row>
    <row r="42" spans="1:11" x14ac:dyDescent="0.25">
      <c r="A42" s="38">
        <v>8</v>
      </c>
      <c r="B42" s="137"/>
      <c r="C42" s="39">
        <v>8</v>
      </c>
      <c r="D42" s="40">
        <f t="shared" si="10"/>
        <v>2032</v>
      </c>
      <c r="E42" s="40">
        <f t="shared" si="11"/>
        <v>1227</v>
      </c>
      <c r="F42" s="40">
        <f t="shared" si="11"/>
        <v>2920</v>
      </c>
      <c r="G42" s="40">
        <f t="shared" si="12"/>
        <v>1</v>
      </c>
      <c r="H42" s="40">
        <f t="shared" si="7"/>
        <v>12.27</v>
      </c>
      <c r="I42" s="5">
        <f t="shared" si="8"/>
        <v>35828.400000000001</v>
      </c>
      <c r="J42" s="40">
        <f t="shared" si="13"/>
        <v>1.6</v>
      </c>
      <c r="K42" s="41">
        <f t="shared" si="9"/>
        <v>286627.20000000001</v>
      </c>
    </row>
    <row r="43" spans="1:11" x14ac:dyDescent="0.25">
      <c r="A43" s="38">
        <v>9</v>
      </c>
      <c r="B43" s="137"/>
      <c r="C43" s="39">
        <v>9</v>
      </c>
      <c r="D43" s="40">
        <f t="shared" si="10"/>
        <v>2033</v>
      </c>
      <c r="E43" s="40">
        <f t="shared" si="11"/>
        <v>1227</v>
      </c>
      <c r="F43" s="40">
        <f t="shared" si="11"/>
        <v>2920</v>
      </c>
      <c r="G43" s="40">
        <f t="shared" si="12"/>
        <v>1</v>
      </c>
      <c r="H43" s="40">
        <f t="shared" si="7"/>
        <v>12.27</v>
      </c>
      <c r="I43" s="5">
        <f t="shared" si="8"/>
        <v>35828.400000000001</v>
      </c>
      <c r="J43" s="40">
        <f t="shared" si="13"/>
        <v>1.6</v>
      </c>
      <c r="K43" s="41">
        <f t="shared" si="9"/>
        <v>286627.20000000001</v>
      </c>
    </row>
    <row r="44" spans="1:11" x14ac:dyDescent="0.25">
      <c r="A44" s="38">
        <v>10</v>
      </c>
      <c r="B44" s="137"/>
      <c r="C44" s="39">
        <v>10</v>
      </c>
      <c r="D44" s="40">
        <f t="shared" si="10"/>
        <v>2034</v>
      </c>
      <c r="E44" s="40">
        <f t="shared" si="11"/>
        <v>1227</v>
      </c>
      <c r="F44" s="40">
        <f t="shared" si="11"/>
        <v>2920</v>
      </c>
      <c r="G44" s="40">
        <f t="shared" si="12"/>
        <v>1</v>
      </c>
      <c r="H44" s="40">
        <f t="shared" si="7"/>
        <v>12.27</v>
      </c>
      <c r="I44" s="5">
        <f t="shared" si="8"/>
        <v>35828.400000000001</v>
      </c>
      <c r="J44" s="40">
        <f t="shared" si="13"/>
        <v>1.6</v>
      </c>
      <c r="K44" s="41">
        <f t="shared" si="9"/>
        <v>286627.20000000001</v>
      </c>
    </row>
    <row r="45" spans="1:11" x14ac:dyDescent="0.25">
      <c r="A45" s="38">
        <v>11</v>
      </c>
      <c r="B45" s="137"/>
      <c r="C45" s="39">
        <v>11</v>
      </c>
      <c r="D45" s="40">
        <f t="shared" si="10"/>
        <v>2035</v>
      </c>
      <c r="E45" s="40">
        <f t="shared" si="11"/>
        <v>1227</v>
      </c>
      <c r="F45" s="40">
        <f t="shared" si="11"/>
        <v>2920</v>
      </c>
      <c r="G45" s="40">
        <f t="shared" si="12"/>
        <v>1</v>
      </c>
      <c r="H45" s="40">
        <f t="shared" si="7"/>
        <v>12.27</v>
      </c>
      <c r="I45" s="5">
        <f t="shared" si="8"/>
        <v>35828.400000000001</v>
      </c>
      <c r="J45" s="40">
        <f t="shared" si="13"/>
        <v>1.6</v>
      </c>
      <c r="K45" s="41">
        <f t="shared" si="9"/>
        <v>286627.20000000001</v>
      </c>
    </row>
    <row r="46" spans="1:11" x14ac:dyDescent="0.25">
      <c r="A46" s="38">
        <v>12</v>
      </c>
      <c r="B46" s="137"/>
      <c r="C46" s="39">
        <v>12</v>
      </c>
      <c r="D46" s="40">
        <f t="shared" si="10"/>
        <v>2036</v>
      </c>
      <c r="E46" s="40">
        <f t="shared" si="11"/>
        <v>1227</v>
      </c>
      <c r="F46" s="40">
        <f t="shared" si="11"/>
        <v>2920</v>
      </c>
      <c r="G46" s="40">
        <f t="shared" si="12"/>
        <v>1</v>
      </c>
      <c r="H46" s="40">
        <f t="shared" si="7"/>
        <v>12.27</v>
      </c>
      <c r="I46" s="5">
        <f t="shared" si="8"/>
        <v>35828.400000000001</v>
      </c>
      <c r="J46" s="40">
        <f t="shared" si="13"/>
        <v>1.6</v>
      </c>
      <c r="K46" s="41">
        <f t="shared" si="9"/>
        <v>286627.20000000001</v>
      </c>
    </row>
    <row r="47" spans="1:11" x14ac:dyDescent="0.25">
      <c r="A47" s="38">
        <v>13</v>
      </c>
      <c r="B47" s="137"/>
      <c r="C47" s="39">
        <v>13</v>
      </c>
      <c r="D47" s="40">
        <f t="shared" si="10"/>
        <v>2037</v>
      </c>
      <c r="E47" s="40">
        <f t="shared" si="11"/>
        <v>1227</v>
      </c>
      <c r="F47" s="40">
        <f t="shared" si="11"/>
        <v>2920</v>
      </c>
      <c r="G47" s="40">
        <f t="shared" si="12"/>
        <v>1</v>
      </c>
      <c r="H47" s="40">
        <f t="shared" si="7"/>
        <v>12.27</v>
      </c>
      <c r="I47" s="5">
        <f t="shared" si="8"/>
        <v>35828.400000000001</v>
      </c>
      <c r="J47" s="40">
        <f t="shared" si="13"/>
        <v>1.6</v>
      </c>
      <c r="K47" s="41">
        <f t="shared" si="9"/>
        <v>286627.20000000001</v>
      </c>
    </row>
    <row r="48" spans="1:11" x14ac:dyDescent="0.25">
      <c r="A48" s="38">
        <v>14</v>
      </c>
      <c r="B48" s="137"/>
      <c r="C48" s="39">
        <v>14</v>
      </c>
      <c r="D48" s="40">
        <f t="shared" si="10"/>
        <v>2038</v>
      </c>
      <c r="E48" s="40">
        <f t="shared" si="11"/>
        <v>1227</v>
      </c>
      <c r="F48" s="40">
        <f t="shared" si="11"/>
        <v>2920</v>
      </c>
      <c r="G48" s="40">
        <f t="shared" si="12"/>
        <v>1</v>
      </c>
      <c r="H48" s="40">
        <f t="shared" si="7"/>
        <v>12.27</v>
      </c>
      <c r="I48" s="5">
        <f t="shared" si="8"/>
        <v>35828.400000000001</v>
      </c>
      <c r="J48" s="40">
        <f t="shared" si="13"/>
        <v>1.6</v>
      </c>
      <c r="K48" s="41">
        <f t="shared" si="9"/>
        <v>286627.20000000001</v>
      </c>
    </row>
    <row r="49" spans="1:11" x14ac:dyDescent="0.25">
      <c r="A49" s="38">
        <v>15</v>
      </c>
      <c r="B49" s="137"/>
      <c r="C49" s="39">
        <v>15</v>
      </c>
      <c r="D49" s="40">
        <f t="shared" si="10"/>
        <v>2039</v>
      </c>
      <c r="E49" s="40">
        <f t="shared" si="11"/>
        <v>1227</v>
      </c>
      <c r="F49" s="40">
        <f t="shared" si="11"/>
        <v>2920</v>
      </c>
      <c r="G49" s="40">
        <f t="shared" si="12"/>
        <v>1</v>
      </c>
      <c r="H49" s="40">
        <f t="shared" si="7"/>
        <v>12.27</v>
      </c>
      <c r="I49" s="5">
        <f t="shared" si="8"/>
        <v>35828.400000000001</v>
      </c>
      <c r="J49" s="40">
        <f t="shared" si="13"/>
        <v>1.6</v>
      </c>
      <c r="K49" s="41">
        <f t="shared" si="9"/>
        <v>286627.20000000001</v>
      </c>
    </row>
    <row r="50" spans="1:11" x14ac:dyDescent="0.25">
      <c r="A50" s="38">
        <v>16</v>
      </c>
      <c r="B50" s="137"/>
      <c r="C50" s="39">
        <v>16</v>
      </c>
      <c r="D50" s="40">
        <f t="shared" si="10"/>
        <v>2040</v>
      </c>
      <c r="E50" s="40">
        <f t="shared" si="11"/>
        <v>1227</v>
      </c>
      <c r="F50" s="40">
        <f t="shared" si="11"/>
        <v>2920</v>
      </c>
      <c r="G50" s="40">
        <f t="shared" si="12"/>
        <v>1</v>
      </c>
      <c r="H50" s="40">
        <f t="shared" si="7"/>
        <v>12.27</v>
      </c>
      <c r="I50" s="5">
        <f t="shared" si="8"/>
        <v>35828.400000000001</v>
      </c>
      <c r="J50" s="40">
        <f t="shared" si="13"/>
        <v>1.6</v>
      </c>
      <c r="K50" s="41">
        <f t="shared" si="9"/>
        <v>286627.20000000001</v>
      </c>
    </row>
    <row r="51" spans="1:11" x14ac:dyDescent="0.25">
      <c r="A51" s="38">
        <v>17</v>
      </c>
      <c r="B51" s="137"/>
      <c r="C51" s="39">
        <v>17</v>
      </c>
      <c r="D51" s="40">
        <f t="shared" si="10"/>
        <v>2041</v>
      </c>
      <c r="E51" s="40">
        <f t="shared" si="11"/>
        <v>1227</v>
      </c>
      <c r="F51" s="40">
        <f t="shared" si="11"/>
        <v>2920</v>
      </c>
      <c r="G51" s="40">
        <f t="shared" si="12"/>
        <v>1</v>
      </c>
      <c r="H51" s="40">
        <f t="shared" si="7"/>
        <v>12.27</v>
      </c>
      <c r="I51" s="5">
        <f t="shared" si="8"/>
        <v>35828.400000000001</v>
      </c>
      <c r="J51" s="40">
        <f t="shared" si="13"/>
        <v>1.6</v>
      </c>
      <c r="K51" s="41">
        <f t="shared" si="9"/>
        <v>286627.20000000001</v>
      </c>
    </row>
    <row r="52" spans="1:11" x14ac:dyDescent="0.25">
      <c r="A52" s="38">
        <v>18</v>
      </c>
      <c r="B52" s="137"/>
      <c r="C52" s="39">
        <v>18</v>
      </c>
      <c r="D52" s="40">
        <f t="shared" si="10"/>
        <v>2042</v>
      </c>
      <c r="E52" s="40">
        <f t="shared" si="11"/>
        <v>1227</v>
      </c>
      <c r="F52" s="40">
        <f t="shared" si="11"/>
        <v>2920</v>
      </c>
      <c r="G52" s="40">
        <f t="shared" si="12"/>
        <v>1</v>
      </c>
      <c r="H52" s="40">
        <f t="shared" si="7"/>
        <v>12.27</v>
      </c>
      <c r="I52" s="5">
        <f t="shared" si="8"/>
        <v>35828.400000000001</v>
      </c>
      <c r="J52" s="40">
        <f t="shared" si="13"/>
        <v>1.6</v>
      </c>
      <c r="K52" s="41">
        <f t="shared" si="9"/>
        <v>286627.20000000001</v>
      </c>
    </row>
    <row r="53" spans="1:11" x14ac:dyDescent="0.25">
      <c r="A53" s="38">
        <v>19</v>
      </c>
      <c r="B53" s="137"/>
      <c r="C53" s="39">
        <v>19</v>
      </c>
      <c r="D53" s="40">
        <f t="shared" si="10"/>
        <v>2043</v>
      </c>
      <c r="E53" s="40">
        <f t="shared" si="11"/>
        <v>1227</v>
      </c>
      <c r="F53" s="40">
        <f t="shared" si="11"/>
        <v>2920</v>
      </c>
      <c r="G53" s="40">
        <f t="shared" si="12"/>
        <v>1</v>
      </c>
      <c r="H53" s="40">
        <f t="shared" si="7"/>
        <v>12.27</v>
      </c>
      <c r="I53" s="5">
        <f t="shared" si="8"/>
        <v>35828.400000000001</v>
      </c>
      <c r="J53" s="40">
        <f t="shared" si="13"/>
        <v>1.6</v>
      </c>
      <c r="K53" s="41">
        <f t="shared" si="9"/>
        <v>286627.20000000001</v>
      </c>
    </row>
    <row r="54" spans="1:11" x14ac:dyDescent="0.25">
      <c r="A54" s="38">
        <v>20</v>
      </c>
      <c r="B54" s="137"/>
      <c r="C54" s="39">
        <v>20</v>
      </c>
      <c r="D54" s="40">
        <f t="shared" si="10"/>
        <v>2044</v>
      </c>
      <c r="E54" s="40">
        <f t="shared" si="11"/>
        <v>1227</v>
      </c>
      <c r="F54" s="40">
        <f t="shared" si="11"/>
        <v>2920</v>
      </c>
      <c r="G54" s="40">
        <f t="shared" si="12"/>
        <v>1</v>
      </c>
      <c r="H54" s="40">
        <f t="shared" si="7"/>
        <v>12.27</v>
      </c>
      <c r="I54" s="5">
        <f t="shared" si="8"/>
        <v>35828.400000000001</v>
      </c>
      <c r="J54" s="40">
        <f t="shared" si="13"/>
        <v>1.6</v>
      </c>
      <c r="K54" s="41">
        <f t="shared" si="9"/>
        <v>286627.20000000001</v>
      </c>
    </row>
    <row r="55" spans="1:11" x14ac:dyDescent="0.25">
      <c r="A55" s="38">
        <v>21</v>
      </c>
      <c r="B55" s="137"/>
      <c r="C55" s="39">
        <v>21</v>
      </c>
      <c r="D55" s="40">
        <f t="shared" si="10"/>
        <v>2045</v>
      </c>
      <c r="E55" s="40">
        <f t="shared" si="11"/>
        <v>1227</v>
      </c>
      <c r="F55" s="40">
        <f t="shared" si="11"/>
        <v>2920</v>
      </c>
      <c r="G55" s="40">
        <f t="shared" si="12"/>
        <v>1</v>
      </c>
      <c r="H55" s="40">
        <f t="shared" si="7"/>
        <v>12.27</v>
      </c>
      <c r="I55" s="5">
        <f t="shared" si="8"/>
        <v>35828.400000000001</v>
      </c>
      <c r="J55" s="40">
        <f t="shared" si="13"/>
        <v>1.6</v>
      </c>
      <c r="K55" s="41">
        <f t="shared" si="9"/>
        <v>286627.20000000001</v>
      </c>
    </row>
    <row r="56" spans="1:11" x14ac:dyDescent="0.25">
      <c r="A56" s="38">
        <v>22</v>
      </c>
      <c r="B56" s="137"/>
      <c r="C56" s="39">
        <v>22</v>
      </c>
      <c r="D56" s="40">
        <f t="shared" si="10"/>
        <v>2046</v>
      </c>
      <c r="E56" s="40">
        <f t="shared" si="11"/>
        <v>1227</v>
      </c>
      <c r="F56" s="40">
        <f t="shared" si="11"/>
        <v>2920</v>
      </c>
      <c r="G56" s="40">
        <f t="shared" si="12"/>
        <v>1</v>
      </c>
      <c r="H56" s="40">
        <f t="shared" si="7"/>
        <v>12.27</v>
      </c>
      <c r="I56" s="5">
        <f t="shared" si="8"/>
        <v>35828.400000000001</v>
      </c>
      <c r="J56" s="40">
        <f t="shared" si="13"/>
        <v>1.6</v>
      </c>
      <c r="K56" s="41">
        <f t="shared" si="9"/>
        <v>286627.20000000001</v>
      </c>
    </row>
    <row r="57" spans="1:11" x14ac:dyDescent="0.25">
      <c r="A57" s="38">
        <v>23</v>
      </c>
      <c r="B57" s="137"/>
      <c r="C57" s="39">
        <v>23</v>
      </c>
      <c r="D57" s="40">
        <f t="shared" si="10"/>
        <v>2047</v>
      </c>
      <c r="E57" s="40">
        <f t="shared" si="11"/>
        <v>1227</v>
      </c>
      <c r="F57" s="40">
        <f t="shared" si="11"/>
        <v>2920</v>
      </c>
      <c r="G57" s="40">
        <f t="shared" si="12"/>
        <v>1</v>
      </c>
      <c r="H57" s="40">
        <f t="shared" si="7"/>
        <v>12.27</v>
      </c>
      <c r="I57" s="5">
        <f t="shared" si="8"/>
        <v>35828.400000000001</v>
      </c>
      <c r="J57" s="40">
        <f t="shared" si="13"/>
        <v>1.6</v>
      </c>
      <c r="K57" s="41">
        <f t="shared" si="9"/>
        <v>286627.20000000001</v>
      </c>
    </row>
    <row r="58" spans="1:11" x14ac:dyDescent="0.25">
      <c r="A58" s="38">
        <v>24</v>
      </c>
      <c r="B58" s="137"/>
      <c r="C58" s="39">
        <v>24</v>
      </c>
      <c r="D58" s="40">
        <f t="shared" si="10"/>
        <v>2048</v>
      </c>
      <c r="E58" s="40">
        <f t="shared" si="11"/>
        <v>1227</v>
      </c>
      <c r="F58" s="40">
        <f t="shared" si="11"/>
        <v>2920</v>
      </c>
      <c r="G58" s="40">
        <f t="shared" si="12"/>
        <v>1</v>
      </c>
      <c r="H58" s="40">
        <f t="shared" si="7"/>
        <v>12.27</v>
      </c>
      <c r="I58" s="5">
        <f t="shared" si="8"/>
        <v>35828.400000000001</v>
      </c>
      <c r="J58" s="40">
        <f t="shared" si="13"/>
        <v>1.6</v>
      </c>
      <c r="K58" s="41">
        <f t="shared" si="9"/>
        <v>286627.20000000001</v>
      </c>
    </row>
    <row r="59" spans="1:11" ht="15.75" thickBot="1" x14ac:dyDescent="0.3">
      <c r="A59" s="42">
        <v>25</v>
      </c>
      <c r="B59" s="138"/>
      <c r="C59" s="43">
        <v>25</v>
      </c>
      <c r="D59" s="44">
        <f t="shared" si="10"/>
        <v>2049</v>
      </c>
      <c r="E59" s="44">
        <f t="shared" si="11"/>
        <v>1227</v>
      </c>
      <c r="F59" s="44">
        <f t="shared" si="11"/>
        <v>2920</v>
      </c>
      <c r="G59" s="44">
        <f t="shared" si="12"/>
        <v>1</v>
      </c>
      <c r="H59" s="44">
        <f t="shared" si="7"/>
        <v>12.27</v>
      </c>
      <c r="I59" s="6">
        <f t="shared" si="8"/>
        <v>35828.400000000001</v>
      </c>
      <c r="J59" s="44">
        <f t="shared" si="13"/>
        <v>1.6</v>
      </c>
      <c r="K59" s="45">
        <f t="shared" si="9"/>
        <v>286627.20000000001</v>
      </c>
    </row>
    <row r="60" spans="1:11" ht="31.5" customHeight="1" thickBot="1" x14ac:dyDescent="0.3">
      <c r="A60" s="46"/>
      <c r="B60" s="47" t="s">
        <v>13</v>
      </c>
      <c r="C60" s="48"/>
      <c r="D60" s="49"/>
      <c r="E60" s="50"/>
      <c r="F60" s="50"/>
      <c r="G60" s="50"/>
      <c r="H60" s="50"/>
      <c r="I60" s="50"/>
      <c r="J60" s="50"/>
      <c r="K60" s="51">
        <f>SUM(K35:K59)</f>
        <v>7165680.0000000028</v>
      </c>
    </row>
    <row r="61" spans="1:11" x14ac:dyDescent="0.25">
      <c r="A61" s="22">
        <v>1</v>
      </c>
      <c r="B61" s="133" t="s">
        <v>14</v>
      </c>
      <c r="C61" s="8">
        <v>1</v>
      </c>
      <c r="D61" s="9">
        <v>2025</v>
      </c>
      <c r="E61" s="9">
        <f>409*2</f>
        <v>818</v>
      </c>
      <c r="F61" s="9">
        <f>+F35</f>
        <v>2920</v>
      </c>
      <c r="G61" s="9">
        <f>+G35</f>
        <v>1</v>
      </c>
      <c r="H61" s="9">
        <f t="shared" ref="H61:H85" si="14">+E61*G61/100</f>
        <v>8.18</v>
      </c>
      <c r="I61" s="23">
        <f>+H61*F61</f>
        <v>23885.599999999999</v>
      </c>
      <c r="J61" s="9">
        <v>1.6</v>
      </c>
      <c r="K61" s="13">
        <f>+I61*J61*5</f>
        <v>191084.79999999999</v>
      </c>
    </row>
    <row r="62" spans="1:11" x14ac:dyDescent="0.25">
      <c r="A62" s="24">
        <v>2</v>
      </c>
      <c r="B62" s="134"/>
      <c r="C62" s="7">
        <v>2</v>
      </c>
      <c r="D62" s="10">
        <f>+D61+1</f>
        <v>2026</v>
      </c>
      <c r="E62" s="10">
        <f>+E61</f>
        <v>818</v>
      </c>
      <c r="F62" s="10">
        <f>+F61</f>
        <v>2920</v>
      </c>
      <c r="G62" s="10">
        <f>+G61</f>
        <v>1</v>
      </c>
      <c r="H62" s="10">
        <f t="shared" si="14"/>
        <v>8.18</v>
      </c>
      <c r="I62" s="25">
        <f t="shared" ref="I62:I85" si="15">+H62*F62</f>
        <v>23885.599999999999</v>
      </c>
      <c r="J62" s="10">
        <f>+J61</f>
        <v>1.6</v>
      </c>
      <c r="K62" s="14">
        <f t="shared" ref="K62:K85" si="16">+I62*J62*5</f>
        <v>191084.79999999999</v>
      </c>
    </row>
    <row r="63" spans="1:11" x14ac:dyDescent="0.25">
      <c r="A63" s="24">
        <v>3</v>
      </c>
      <c r="B63" s="134"/>
      <c r="C63" s="7">
        <v>3</v>
      </c>
      <c r="D63" s="10">
        <f t="shared" ref="D63:D85" si="17">+D62+1</f>
        <v>2027</v>
      </c>
      <c r="E63" s="10">
        <f t="shared" ref="E63:F85" si="18">+E62</f>
        <v>818</v>
      </c>
      <c r="F63" s="10">
        <f t="shared" si="18"/>
        <v>2920</v>
      </c>
      <c r="G63" s="10">
        <f t="shared" ref="G63:G85" si="19">+G62</f>
        <v>1</v>
      </c>
      <c r="H63" s="10">
        <f t="shared" si="14"/>
        <v>8.18</v>
      </c>
      <c r="I63" s="25">
        <f t="shared" si="15"/>
        <v>23885.599999999999</v>
      </c>
      <c r="J63" s="10">
        <f t="shared" ref="J63:J85" si="20">+J62</f>
        <v>1.6</v>
      </c>
      <c r="K63" s="14">
        <f t="shared" si="16"/>
        <v>191084.79999999999</v>
      </c>
    </row>
    <row r="64" spans="1:11" x14ac:dyDescent="0.25">
      <c r="A64" s="24">
        <v>4</v>
      </c>
      <c r="B64" s="134"/>
      <c r="C64" s="7">
        <v>4</v>
      </c>
      <c r="D64" s="10">
        <f t="shared" si="17"/>
        <v>2028</v>
      </c>
      <c r="E64" s="10">
        <f t="shared" si="18"/>
        <v>818</v>
      </c>
      <c r="F64" s="10">
        <f t="shared" si="18"/>
        <v>2920</v>
      </c>
      <c r="G64" s="10">
        <f t="shared" si="19"/>
        <v>1</v>
      </c>
      <c r="H64" s="10">
        <f t="shared" si="14"/>
        <v>8.18</v>
      </c>
      <c r="I64" s="25">
        <f t="shared" si="15"/>
        <v>23885.599999999999</v>
      </c>
      <c r="J64" s="10">
        <f t="shared" si="20"/>
        <v>1.6</v>
      </c>
      <c r="K64" s="14">
        <f t="shared" si="16"/>
        <v>191084.79999999999</v>
      </c>
    </row>
    <row r="65" spans="1:11" x14ac:dyDescent="0.25">
      <c r="A65" s="24">
        <v>5</v>
      </c>
      <c r="B65" s="134"/>
      <c r="C65" s="7">
        <v>5</v>
      </c>
      <c r="D65" s="10">
        <f t="shared" si="17"/>
        <v>2029</v>
      </c>
      <c r="E65" s="10">
        <f t="shared" si="18"/>
        <v>818</v>
      </c>
      <c r="F65" s="10">
        <f t="shared" si="18"/>
        <v>2920</v>
      </c>
      <c r="G65" s="10">
        <f t="shared" si="19"/>
        <v>1</v>
      </c>
      <c r="H65" s="10">
        <f t="shared" si="14"/>
        <v>8.18</v>
      </c>
      <c r="I65" s="25">
        <f t="shared" si="15"/>
        <v>23885.599999999999</v>
      </c>
      <c r="J65" s="10">
        <f t="shared" si="20"/>
        <v>1.6</v>
      </c>
      <c r="K65" s="14">
        <f t="shared" si="16"/>
        <v>191084.79999999999</v>
      </c>
    </row>
    <row r="66" spans="1:11" x14ac:dyDescent="0.25">
      <c r="A66" s="24">
        <v>6</v>
      </c>
      <c r="B66" s="134"/>
      <c r="C66" s="7">
        <v>6</v>
      </c>
      <c r="D66" s="10">
        <f t="shared" si="17"/>
        <v>2030</v>
      </c>
      <c r="E66" s="10">
        <f t="shared" si="18"/>
        <v>818</v>
      </c>
      <c r="F66" s="10">
        <f t="shared" si="18"/>
        <v>2920</v>
      </c>
      <c r="G66" s="10">
        <f t="shared" si="19"/>
        <v>1</v>
      </c>
      <c r="H66" s="10">
        <f t="shared" si="14"/>
        <v>8.18</v>
      </c>
      <c r="I66" s="25">
        <f t="shared" si="15"/>
        <v>23885.599999999999</v>
      </c>
      <c r="J66" s="10">
        <f t="shared" si="20"/>
        <v>1.6</v>
      </c>
      <c r="K66" s="14">
        <f t="shared" si="16"/>
        <v>191084.79999999999</v>
      </c>
    </row>
    <row r="67" spans="1:11" x14ac:dyDescent="0.25">
      <c r="A67" s="24">
        <v>7</v>
      </c>
      <c r="B67" s="134"/>
      <c r="C67" s="7">
        <v>7</v>
      </c>
      <c r="D67" s="10">
        <f t="shared" si="17"/>
        <v>2031</v>
      </c>
      <c r="E67" s="10">
        <f t="shared" si="18"/>
        <v>818</v>
      </c>
      <c r="F67" s="10">
        <f t="shared" si="18"/>
        <v>2920</v>
      </c>
      <c r="G67" s="10">
        <f t="shared" si="19"/>
        <v>1</v>
      </c>
      <c r="H67" s="10">
        <f t="shared" si="14"/>
        <v>8.18</v>
      </c>
      <c r="I67" s="25">
        <f t="shared" si="15"/>
        <v>23885.599999999999</v>
      </c>
      <c r="J67" s="10">
        <f t="shared" si="20"/>
        <v>1.6</v>
      </c>
      <c r="K67" s="14">
        <f t="shared" si="16"/>
        <v>191084.79999999999</v>
      </c>
    </row>
    <row r="68" spans="1:11" x14ac:dyDescent="0.25">
      <c r="A68" s="24">
        <v>8</v>
      </c>
      <c r="B68" s="134"/>
      <c r="C68" s="7">
        <v>8</v>
      </c>
      <c r="D68" s="10">
        <f t="shared" si="17"/>
        <v>2032</v>
      </c>
      <c r="E68" s="10">
        <f t="shared" si="18"/>
        <v>818</v>
      </c>
      <c r="F68" s="10">
        <f t="shared" si="18"/>
        <v>2920</v>
      </c>
      <c r="G68" s="10">
        <f t="shared" si="19"/>
        <v>1</v>
      </c>
      <c r="H68" s="10">
        <f t="shared" si="14"/>
        <v>8.18</v>
      </c>
      <c r="I68" s="25">
        <f t="shared" si="15"/>
        <v>23885.599999999999</v>
      </c>
      <c r="J68" s="10">
        <f t="shared" si="20"/>
        <v>1.6</v>
      </c>
      <c r="K68" s="14">
        <f t="shared" si="16"/>
        <v>191084.79999999999</v>
      </c>
    </row>
    <row r="69" spans="1:11" x14ac:dyDescent="0.25">
      <c r="A69" s="24">
        <v>9</v>
      </c>
      <c r="B69" s="134"/>
      <c r="C69" s="7">
        <v>9</v>
      </c>
      <c r="D69" s="10">
        <f t="shared" si="17"/>
        <v>2033</v>
      </c>
      <c r="E69" s="10">
        <f t="shared" si="18"/>
        <v>818</v>
      </c>
      <c r="F69" s="10">
        <f t="shared" si="18"/>
        <v>2920</v>
      </c>
      <c r="G69" s="10">
        <f t="shared" si="19"/>
        <v>1</v>
      </c>
      <c r="H69" s="10">
        <f t="shared" si="14"/>
        <v>8.18</v>
      </c>
      <c r="I69" s="25">
        <f t="shared" si="15"/>
        <v>23885.599999999999</v>
      </c>
      <c r="J69" s="10">
        <f t="shared" si="20"/>
        <v>1.6</v>
      </c>
      <c r="K69" s="14">
        <f t="shared" si="16"/>
        <v>191084.79999999999</v>
      </c>
    </row>
    <row r="70" spans="1:11" x14ac:dyDescent="0.25">
      <c r="A70" s="24">
        <v>10</v>
      </c>
      <c r="B70" s="134"/>
      <c r="C70" s="7">
        <v>10</v>
      </c>
      <c r="D70" s="10">
        <f t="shared" si="17"/>
        <v>2034</v>
      </c>
      <c r="E70" s="10">
        <f t="shared" si="18"/>
        <v>818</v>
      </c>
      <c r="F70" s="10">
        <f t="shared" si="18"/>
        <v>2920</v>
      </c>
      <c r="G70" s="10">
        <f t="shared" si="19"/>
        <v>1</v>
      </c>
      <c r="H70" s="10">
        <f t="shared" si="14"/>
        <v>8.18</v>
      </c>
      <c r="I70" s="25">
        <f t="shared" si="15"/>
        <v>23885.599999999999</v>
      </c>
      <c r="J70" s="10">
        <f t="shared" si="20"/>
        <v>1.6</v>
      </c>
      <c r="K70" s="14">
        <f t="shared" si="16"/>
        <v>191084.79999999999</v>
      </c>
    </row>
    <row r="71" spans="1:11" x14ac:dyDescent="0.25">
      <c r="A71" s="24">
        <v>11</v>
      </c>
      <c r="B71" s="134"/>
      <c r="C71" s="7">
        <v>11</v>
      </c>
      <c r="D71" s="10">
        <f t="shared" si="17"/>
        <v>2035</v>
      </c>
      <c r="E71" s="10">
        <f t="shared" si="18"/>
        <v>818</v>
      </c>
      <c r="F71" s="10">
        <f t="shared" si="18"/>
        <v>2920</v>
      </c>
      <c r="G71" s="10">
        <f t="shared" si="19"/>
        <v>1</v>
      </c>
      <c r="H71" s="10">
        <f t="shared" si="14"/>
        <v>8.18</v>
      </c>
      <c r="I71" s="25">
        <f t="shared" si="15"/>
        <v>23885.599999999999</v>
      </c>
      <c r="J71" s="10">
        <f t="shared" si="20"/>
        <v>1.6</v>
      </c>
      <c r="K71" s="14">
        <f t="shared" si="16"/>
        <v>191084.79999999999</v>
      </c>
    </row>
    <row r="72" spans="1:11" x14ac:dyDescent="0.25">
      <c r="A72" s="24">
        <v>12</v>
      </c>
      <c r="B72" s="134"/>
      <c r="C72" s="7">
        <v>12</v>
      </c>
      <c r="D72" s="10">
        <f t="shared" si="17"/>
        <v>2036</v>
      </c>
      <c r="E72" s="10">
        <f t="shared" si="18"/>
        <v>818</v>
      </c>
      <c r="F72" s="10">
        <f t="shared" si="18"/>
        <v>2920</v>
      </c>
      <c r="G72" s="10">
        <f t="shared" si="19"/>
        <v>1</v>
      </c>
      <c r="H72" s="10">
        <f t="shared" si="14"/>
        <v>8.18</v>
      </c>
      <c r="I72" s="25">
        <f t="shared" si="15"/>
        <v>23885.599999999999</v>
      </c>
      <c r="J72" s="10">
        <f t="shared" si="20"/>
        <v>1.6</v>
      </c>
      <c r="K72" s="14">
        <f t="shared" si="16"/>
        <v>191084.79999999999</v>
      </c>
    </row>
    <row r="73" spans="1:11" x14ac:dyDescent="0.25">
      <c r="A73" s="24">
        <v>13</v>
      </c>
      <c r="B73" s="134"/>
      <c r="C73" s="7">
        <v>13</v>
      </c>
      <c r="D73" s="10">
        <f t="shared" si="17"/>
        <v>2037</v>
      </c>
      <c r="E73" s="10">
        <f t="shared" si="18"/>
        <v>818</v>
      </c>
      <c r="F73" s="10">
        <f t="shared" si="18"/>
        <v>2920</v>
      </c>
      <c r="G73" s="10">
        <f t="shared" si="19"/>
        <v>1</v>
      </c>
      <c r="H73" s="10">
        <f t="shared" si="14"/>
        <v>8.18</v>
      </c>
      <c r="I73" s="25">
        <f t="shared" si="15"/>
        <v>23885.599999999999</v>
      </c>
      <c r="J73" s="10">
        <f t="shared" si="20"/>
        <v>1.6</v>
      </c>
      <c r="K73" s="14">
        <f t="shared" si="16"/>
        <v>191084.79999999999</v>
      </c>
    </row>
    <row r="74" spans="1:11" x14ac:dyDescent="0.25">
      <c r="A74" s="24">
        <v>14</v>
      </c>
      <c r="B74" s="134"/>
      <c r="C74" s="7">
        <v>14</v>
      </c>
      <c r="D74" s="10">
        <f t="shared" si="17"/>
        <v>2038</v>
      </c>
      <c r="E74" s="10">
        <f t="shared" si="18"/>
        <v>818</v>
      </c>
      <c r="F74" s="10">
        <f t="shared" si="18"/>
        <v>2920</v>
      </c>
      <c r="G74" s="10">
        <f t="shared" si="19"/>
        <v>1</v>
      </c>
      <c r="H74" s="10">
        <f t="shared" si="14"/>
        <v>8.18</v>
      </c>
      <c r="I74" s="25">
        <f t="shared" si="15"/>
        <v>23885.599999999999</v>
      </c>
      <c r="J74" s="10">
        <f t="shared" si="20"/>
        <v>1.6</v>
      </c>
      <c r="K74" s="14">
        <f t="shared" si="16"/>
        <v>191084.79999999999</v>
      </c>
    </row>
    <row r="75" spans="1:11" x14ac:dyDescent="0.25">
      <c r="A75" s="24">
        <v>15</v>
      </c>
      <c r="B75" s="134"/>
      <c r="C75" s="7">
        <v>15</v>
      </c>
      <c r="D75" s="10">
        <f t="shared" si="17"/>
        <v>2039</v>
      </c>
      <c r="E75" s="10">
        <f t="shared" si="18"/>
        <v>818</v>
      </c>
      <c r="F75" s="10">
        <f t="shared" si="18"/>
        <v>2920</v>
      </c>
      <c r="G75" s="10">
        <f t="shared" si="19"/>
        <v>1</v>
      </c>
      <c r="H75" s="10">
        <f t="shared" si="14"/>
        <v>8.18</v>
      </c>
      <c r="I75" s="25">
        <f t="shared" si="15"/>
        <v>23885.599999999999</v>
      </c>
      <c r="J75" s="10">
        <f t="shared" si="20"/>
        <v>1.6</v>
      </c>
      <c r="K75" s="14">
        <f t="shared" si="16"/>
        <v>191084.79999999999</v>
      </c>
    </row>
    <row r="76" spans="1:11" x14ac:dyDescent="0.25">
      <c r="A76" s="24">
        <v>16</v>
      </c>
      <c r="B76" s="134"/>
      <c r="C76" s="7">
        <v>16</v>
      </c>
      <c r="D76" s="10">
        <f t="shared" si="17"/>
        <v>2040</v>
      </c>
      <c r="E76" s="10">
        <f t="shared" si="18"/>
        <v>818</v>
      </c>
      <c r="F76" s="10">
        <f t="shared" si="18"/>
        <v>2920</v>
      </c>
      <c r="G76" s="10">
        <f t="shared" si="19"/>
        <v>1</v>
      </c>
      <c r="H76" s="10">
        <f t="shared" si="14"/>
        <v>8.18</v>
      </c>
      <c r="I76" s="25">
        <f t="shared" si="15"/>
        <v>23885.599999999999</v>
      </c>
      <c r="J76" s="10">
        <f t="shared" si="20"/>
        <v>1.6</v>
      </c>
      <c r="K76" s="14">
        <f t="shared" si="16"/>
        <v>191084.79999999999</v>
      </c>
    </row>
    <row r="77" spans="1:11" x14ac:dyDescent="0.25">
      <c r="A77" s="24">
        <v>17</v>
      </c>
      <c r="B77" s="134"/>
      <c r="C77" s="7">
        <v>17</v>
      </c>
      <c r="D77" s="10">
        <f t="shared" si="17"/>
        <v>2041</v>
      </c>
      <c r="E77" s="10">
        <f t="shared" si="18"/>
        <v>818</v>
      </c>
      <c r="F77" s="10">
        <f t="shared" si="18"/>
        <v>2920</v>
      </c>
      <c r="G77" s="10">
        <f t="shared" si="19"/>
        <v>1</v>
      </c>
      <c r="H77" s="10">
        <f t="shared" si="14"/>
        <v>8.18</v>
      </c>
      <c r="I77" s="25">
        <f t="shared" si="15"/>
        <v>23885.599999999999</v>
      </c>
      <c r="J77" s="10">
        <f t="shared" si="20"/>
        <v>1.6</v>
      </c>
      <c r="K77" s="14">
        <f t="shared" si="16"/>
        <v>191084.79999999999</v>
      </c>
    </row>
    <row r="78" spans="1:11" x14ac:dyDescent="0.25">
      <c r="A78" s="24">
        <v>18</v>
      </c>
      <c r="B78" s="134"/>
      <c r="C78" s="7">
        <v>18</v>
      </c>
      <c r="D78" s="10">
        <f t="shared" si="17"/>
        <v>2042</v>
      </c>
      <c r="E78" s="10">
        <f t="shared" si="18"/>
        <v>818</v>
      </c>
      <c r="F78" s="10">
        <f t="shared" si="18"/>
        <v>2920</v>
      </c>
      <c r="G78" s="10">
        <f t="shared" si="19"/>
        <v>1</v>
      </c>
      <c r="H78" s="10">
        <f t="shared" si="14"/>
        <v>8.18</v>
      </c>
      <c r="I78" s="25">
        <f t="shared" si="15"/>
        <v>23885.599999999999</v>
      </c>
      <c r="J78" s="10">
        <f t="shared" si="20"/>
        <v>1.6</v>
      </c>
      <c r="K78" s="14">
        <f t="shared" si="16"/>
        <v>191084.79999999999</v>
      </c>
    </row>
    <row r="79" spans="1:11" x14ac:dyDescent="0.25">
      <c r="A79" s="24">
        <v>19</v>
      </c>
      <c r="B79" s="134"/>
      <c r="C79" s="7">
        <v>19</v>
      </c>
      <c r="D79" s="10">
        <f t="shared" si="17"/>
        <v>2043</v>
      </c>
      <c r="E79" s="10">
        <f t="shared" si="18"/>
        <v>818</v>
      </c>
      <c r="F79" s="10">
        <f t="shared" si="18"/>
        <v>2920</v>
      </c>
      <c r="G79" s="10">
        <f t="shared" si="19"/>
        <v>1</v>
      </c>
      <c r="H79" s="10">
        <f t="shared" si="14"/>
        <v>8.18</v>
      </c>
      <c r="I79" s="25">
        <f t="shared" si="15"/>
        <v>23885.599999999999</v>
      </c>
      <c r="J79" s="10">
        <f t="shared" si="20"/>
        <v>1.6</v>
      </c>
      <c r="K79" s="14">
        <f t="shared" si="16"/>
        <v>191084.79999999999</v>
      </c>
    </row>
    <row r="80" spans="1:11" x14ac:dyDescent="0.25">
      <c r="A80" s="24">
        <v>20</v>
      </c>
      <c r="B80" s="134"/>
      <c r="C80" s="7">
        <v>20</v>
      </c>
      <c r="D80" s="10">
        <f t="shared" si="17"/>
        <v>2044</v>
      </c>
      <c r="E80" s="10">
        <f t="shared" si="18"/>
        <v>818</v>
      </c>
      <c r="F80" s="10">
        <f t="shared" si="18"/>
        <v>2920</v>
      </c>
      <c r="G80" s="10">
        <f t="shared" si="19"/>
        <v>1</v>
      </c>
      <c r="H80" s="10">
        <f t="shared" si="14"/>
        <v>8.18</v>
      </c>
      <c r="I80" s="25">
        <f t="shared" si="15"/>
        <v>23885.599999999999</v>
      </c>
      <c r="J80" s="10">
        <f t="shared" si="20"/>
        <v>1.6</v>
      </c>
      <c r="K80" s="14">
        <f t="shared" si="16"/>
        <v>191084.79999999999</v>
      </c>
    </row>
    <row r="81" spans="1:11" x14ac:dyDescent="0.25">
      <c r="A81" s="24">
        <v>21</v>
      </c>
      <c r="B81" s="134"/>
      <c r="C81" s="7">
        <v>21</v>
      </c>
      <c r="D81" s="10">
        <f t="shared" si="17"/>
        <v>2045</v>
      </c>
      <c r="E81" s="10">
        <f t="shared" si="18"/>
        <v>818</v>
      </c>
      <c r="F81" s="10">
        <f t="shared" si="18"/>
        <v>2920</v>
      </c>
      <c r="G81" s="10">
        <f t="shared" si="19"/>
        <v>1</v>
      </c>
      <c r="H81" s="10">
        <f t="shared" si="14"/>
        <v>8.18</v>
      </c>
      <c r="I81" s="25">
        <f t="shared" si="15"/>
        <v>23885.599999999999</v>
      </c>
      <c r="J81" s="10">
        <f t="shared" si="20"/>
        <v>1.6</v>
      </c>
      <c r="K81" s="14">
        <f t="shared" si="16"/>
        <v>191084.79999999999</v>
      </c>
    </row>
    <row r="82" spans="1:11" x14ac:dyDescent="0.25">
      <c r="A82" s="24">
        <v>22</v>
      </c>
      <c r="B82" s="134"/>
      <c r="C82" s="7">
        <v>22</v>
      </c>
      <c r="D82" s="10">
        <f t="shared" si="17"/>
        <v>2046</v>
      </c>
      <c r="E82" s="10">
        <f t="shared" si="18"/>
        <v>818</v>
      </c>
      <c r="F82" s="10">
        <f t="shared" si="18"/>
        <v>2920</v>
      </c>
      <c r="G82" s="10">
        <f t="shared" si="19"/>
        <v>1</v>
      </c>
      <c r="H82" s="10">
        <f t="shared" si="14"/>
        <v>8.18</v>
      </c>
      <c r="I82" s="25">
        <f t="shared" si="15"/>
        <v>23885.599999999999</v>
      </c>
      <c r="J82" s="10">
        <f t="shared" si="20"/>
        <v>1.6</v>
      </c>
      <c r="K82" s="14">
        <f t="shared" si="16"/>
        <v>191084.79999999999</v>
      </c>
    </row>
    <row r="83" spans="1:11" x14ac:dyDescent="0.25">
      <c r="A83" s="24">
        <v>23</v>
      </c>
      <c r="B83" s="134"/>
      <c r="C83" s="7">
        <v>23</v>
      </c>
      <c r="D83" s="10">
        <f t="shared" si="17"/>
        <v>2047</v>
      </c>
      <c r="E83" s="10">
        <f t="shared" si="18"/>
        <v>818</v>
      </c>
      <c r="F83" s="10">
        <f t="shared" si="18"/>
        <v>2920</v>
      </c>
      <c r="G83" s="10">
        <f t="shared" si="19"/>
        <v>1</v>
      </c>
      <c r="H83" s="10">
        <f t="shared" si="14"/>
        <v>8.18</v>
      </c>
      <c r="I83" s="25">
        <f t="shared" si="15"/>
        <v>23885.599999999999</v>
      </c>
      <c r="J83" s="10">
        <f t="shared" si="20"/>
        <v>1.6</v>
      </c>
      <c r="K83" s="14">
        <f t="shared" si="16"/>
        <v>191084.79999999999</v>
      </c>
    </row>
    <row r="84" spans="1:11" x14ac:dyDescent="0.25">
      <c r="A84" s="24">
        <v>24</v>
      </c>
      <c r="B84" s="134"/>
      <c r="C84" s="7">
        <v>24</v>
      </c>
      <c r="D84" s="10">
        <f t="shared" si="17"/>
        <v>2048</v>
      </c>
      <c r="E84" s="10">
        <f t="shared" si="18"/>
        <v>818</v>
      </c>
      <c r="F84" s="10">
        <f t="shared" si="18"/>
        <v>2920</v>
      </c>
      <c r="G84" s="10">
        <f t="shared" si="19"/>
        <v>1</v>
      </c>
      <c r="H84" s="10">
        <f t="shared" si="14"/>
        <v>8.18</v>
      </c>
      <c r="I84" s="25">
        <f t="shared" si="15"/>
        <v>23885.599999999999</v>
      </c>
      <c r="J84" s="10">
        <f t="shared" si="20"/>
        <v>1.6</v>
      </c>
      <c r="K84" s="14">
        <f t="shared" si="16"/>
        <v>191084.79999999999</v>
      </c>
    </row>
    <row r="85" spans="1:11" ht="15.75" thickBot="1" x14ac:dyDescent="0.3">
      <c r="A85" s="26">
        <v>25</v>
      </c>
      <c r="B85" s="135"/>
      <c r="C85" s="11">
        <v>25</v>
      </c>
      <c r="D85" s="12">
        <f t="shared" si="17"/>
        <v>2049</v>
      </c>
      <c r="E85" s="12">
        <f t="shared" si="18"/>
        <v>818</v>
      </c>
      <c r="F85" s="12">
        <f t="shared" si="18"/>
        <v>2920</v>
      </c>
      <c r="G85" s="12">
        <f t="shared" si="19"/>
        <v>1</v>
      </c>
      <c r="H85" s="12">
        <f t="shared" si="14"/>
        <v>8.18</v>
      </c>
      <c r="I85" s="27">
        <f t="shared" si="15"/>
        <v>23885.599999999999</v>
      </c>
      <c r="J85" s="12">
        <f t="shared" si="20"/>
        <v>1.6</v>
      </c>
      <c r="K85" s="28">
        <f t="shared" si="16"/>
        <v>191084.79999999999</v>
      </c>
    </row>
    <row r="86" spans="1:11" ht="31.5" customHeight="1" thickBot="1" x14ac:dyDescent="0.3">
      <c r="A86" s="29"/>
      <c r="B86" s="30" t="s">
        <v>15</v>
      </c>
      <c r="C86" s="15"/>
      <c r="D86" s="16"/>
      <c r="E86" s="31"/>
      <c r="F86" s="31"/>
      <c r="G86" s="31"/>
      <c r="H86" s="31"/>
      <c r="I86" s="31"/>
      <c r="J86" s="31"/>
      <c r="K86" s="32">
        <f>SUM(K61:K85)</f>
        <v>4777119.9999999981</v>
      </c>
    </row>
    <row r="87" spans="1:11" x14ac:dyDescent="0.25">
      <c r="A87" s="33">
        <v>1</v>
      </c>
      <c r="B87" s="136" t="s">
        <v>16</v>
      </c>
      <c r="C87" s="34">
        <v>1</v>
      </c>
      <c r="D87" s="35">
        <v>2025</v>
      </c>
      <c r="E87" s="35">
        <f>409*3</f>
        <v>1227</v>
      </c>
      <c r="F87" s="35">
        <f>+F61</f>
        <v>2920</v>
      </c>
      <c r="G87" s="35">
        <f>+G61</f>
        <v>1</v>
      </c>
      <c r="H87" s="35">
        <f t="shared" ref="H87:H111" si="21">+E87*G87/100</f>
        <v>12.27</v>
      </c>
      <c r="I87" s="36">
        <f>+H87*F87</f>
        <v>35828.400000000001</v>
      </c>
      <c r="J87" s="35">
        <v>1.6</v>
      </c>
      <c r="K87" s="37">
        <f>+I87*J87*5</f>
        <v>286627.20000000001</v>
      </c>
    </row>
    <row r="88" spans="1:11" x14ac:dyDescent="0.25">
      <c r="A88" s="38">
        <v>2</v>
      </c>
      <c r="B88" s="137"/>
      <c r="C88" s="39">
        <v>2</v>
      </c>
      <c r="D88" s="40">
        <f>+D87+1</f>
        <v>2026</v>
      </c>
      <c r="E88" s="40">
        <f>+E87</f>
        <v>1227</v>
      </c>
      <c r="F88" s="40">
        <f>+F87</f>
        <v>2920</v>
      </c>
      <c r="G88" s="40">
        <f>+G87</f>
        <v>1</v>
      </c>
      <c r="H88" s="40">
        <f t="shared" si="21"/>
        <v>12.27</v>
      </c>
      <c r="I88" s="5">
        <f t="shared" ref="I88:I111" si="22">+H88*F88</f>
        <v>35828.400000000001</v>
      </c>
      <c r="J88" s="40">
        <f>+J87</f>
        <v>1.6</v>
      </c>
      <c r="K88" s="41">
        <f t="shared" ref="K88:K111" si="23">+I88*J88*5</f>
        <v>286627.20000000001</v>
      </c>
    </row>
    <row r="89" spans="1:11" x14ac:dyDescent="0.25">
      <c r="A89" s="38">
        <v>3</v>
      </c>
      <c r="B89" s="137"/>
      <c r="C89" s="39">
        <v>3</v>
      </c>
      <c r="D89" s="40">
        <f t="shared" ref="D89:D111" si="24">+D88+1</f>
        <v>2027</v>
      </c>
      <c r="E89" s="40">
        <f t="shared" ref="E89:F111" si="25">+E88</f>
        <v>1227</v>
      </c>
      <c r="F89" s="40">
        <f t="shared" si="25"/>
        <v>2920</v>
      </c>
      <c r="G89" s="40">
        <f t="shared" ref="G89:G111" si="26">+G88</f>
        <v>1</v>
      </c>
      <c r="H89" s="40">
        <f t="shared" si="21"/>
        <v>12.27</v>
      </c>
      <c r="I89" s="5">
        <f t="shared" si="22"/>
        <v>35828.400000000001</v>
      </c>
      <c r="J89" s="40">
        <f t="shared" ref="J89:J111" si="27">+J88</f>
        <v>1.6</v>
      </c>
      <c r="K89" s="41">
        <f t="shared" si="23"/>
        <v>286627.20000000001</v>
      </c>
    </row>
    <row r="90" spans="1:11" x14ac:dyDescent="0.25">
      <c r="A90" s="38">
        <v>4</v>
      </c>
      <c r="B90" s="137"/>
      <c r="C90" s="39">
        <v>4</v>
      </c>
      <c r="D90" s="40">
        <f t="shared" si="24"/>
        <v>2028</v>
      </c>
      <c r="E90" s="40">
        <f t="shared" si="25"/>
        <v>1227</v>
      </c>
      <c r="F90" s="40">
        <f t="shared" si="25"/>
        <v>2920</v>
      </c>
      <c r="G90" s="40">
        <f t="shared" si="26"/>
        <v>1</v>
      </c>
      <c r="H90" s="40">
        <f t="shared" si="21"/>
        <v>12.27</v>
      </c>
      <c r="I90" s="5">
        <f t="shared" si="22"/>
        <v>35828.400000000001</v>
      </c>
      <c r="J90" s="40">
        <f t="shared" si="27"/>
        <v>1.6</v>
      </c>
      <c r="K90" s="41">
        <f t="shared" si="23"/>
        <v>286627.20000000001</v>
      </c>
    </row>
    <row r="91" spans="1:11" x14ac:dyDescent="0.25">
      <c r="A91" s="38">
        <v>5</v>
      </c>
      <c r="B91" s="137"/>
      <c r="C91" s="39">
        <v>5</v>
      </c>
      <c r="D91" s="40">
        <f t="shared" si="24"/>
        <v>2029</v>
      </c>
      <c r="E91" s="40">
        <f t="shared" si="25"/>
        <v>1227</v>
      </c>
      <c r="F91" s="40">
        <f t="shared" si="25"/>
        <v>2920</v>
      </c>
      <c r="G91" s="40">
        <f t="shared" si="26"/>
        <v>1</v>
      </c>
      <c r="H91" s="40">
        <f t="shared" si="21"/>
        <v>12.27</v>
      </c>
      <c r="I91" s="5">
        <f t="shared" si="22"/>
        <v>35828.400000000001</v>
      </c>
      <c r="J91" s="40">
        <f t="shared" si="27"/>
        <v>1.6</v>
      </c>
      <c r="K91" s="41">
        <f t="shared" si="23"/>
        <v>286627.20000000001</v>
      </c>
    </row>
    <row r="92" spans="1:11" x14ac:dyDescent="0.25">
      <c r="A92" s="38">
        <v>6</v>
      </c>
      <c r="B92" s="137"/>
      <c r="C92" s="39">
        <v>6</v>
      </c>
      <c r="D92" s="40">
        <f t="shared" si="24"/>
        <v>2030</v>
      </c>
      <c r="E92" s="40">
        <f t="shared" si="25"/>
        <v>1227</v>
      </c>
      <c r="F92" s="40">
        <f t="shared" si="25"/>
        <v>2920</v>
      </c>
      <c r="G92" s="40">
        <f t="shared" si="26"/>
        <v>1</v>
      </c>
      <c r="H92" s="40">
        <f t="shared" si="21"/>
        <v>12.27</v>
      </c>
      <c r="I92" s="5">
        <f t="shared" si="22"/>
        <v>35828.400000000001</v>
      </c>
      <c r="J92" s="40">
        <f t="shared" si="27"/>
        <v>1.6</v>
      </c>
      <c r="K92" s="41">
        <f t="shared" si="23"/>
        <v>286627.20000000001</v>
      </c>
    </row>
    <row r="93" spans="1:11" x14ac:dyDescent="0.25">
      <c r="A93" s="38">
        <v>7</v>
      </c>
      <c r="B93" s="137"/>
      <c r="C93" s="39">
        <v>7</v>
      </c>
      <c r="D93" s="40">
        <f t="shared" si="24"/>
        <v>2031</v>
      </c>
      <c r="E93" s="40">
        <f t="shared" si="25"/>
        <v>1227</v>
      </c>
      <c r="F93" s="40">
        <f t="shared" si="25"/>
        <v>2920</v>
      </c>
      <c r="G93" s="40">
        <f t="shared" si="26"/>
        <v>1</v>
      </c>
      <c r="H93" s="40">
        <f t="shared" si="21"/>
        <v>12.27</v>
      </c>
      <c r="I93" s="5">
        <f t="shared" si="22"/>
        <v>35828.400000000001</v>
      </c>
      <c r="J93" s="40">
        <f t="shared" si="27"/>
        <v>1.6</v>
      </c>
      <c r="K93" s="41">
        <f t="shared" si="23"/>
        <v>286627.20000000001</v>
      </c>
    </row>
    <row r="94" spans="1:11" x14ac:dyDescent="0.25">
      <c r="A94" s="38">
        <v>8</v>
      </c>
      <c r="B94" s="137"/>
      <c r="C94" s="39">
        <v>8</v>
      </c>
      <c r="D94" s="40">
        <f t="shared" si="24"/>
        <v>2032</v>
      </c>
      <c r="E94" s="40">
        <f t="shared" si="25"/>
        <v>1227</v>
      </c>
      <c r="F94" s="40">
        <f t="shared" si="25"/>
        <v>2920</v>
      </c>
      <c r="G94" s="40">
        <f t="shared" si="26"/>
        <v>1</v>
      </c>
      <c r="H94" s="40">
        <f t="shared" si="21"/>
        <v>12.27</v>
      </c>
      <c r="I94" s="5">
        <f t="shared" si="22"/>
        <v>35828.400000000001</v>
      </c>
      <c r="J94" s="40">
        <f t="shared" si="27"/>
        <v>1.6</v>
      </c>
      <c r="K94" s="41">
        <f t="shared" si="23"/>
        <v>286627.20000000001</v>
      </c>
    </row>
    <row r="95" spans="1:11" x14ac:dyDescent="0.25">
      <c r="A95" s="38">
        <v>9</v>
      </c>
      <c r="B95" s="137"/>
      <c r="C95" s="39">
        <v>9</v>
      </c>
      <c r="D95" s="40">
        <f t="shared" si="24"/>
        <v>2033</v>
      </c>
      <c r="E95" s="40">
        <f t="shared" si="25"/>
        <v>1227</v>
      </c>
      <c r="F95" s="40">
        <f t="shared" si="25"/>
        <v>2920</v>
      </c>
      <c r="G95" s="40">
        <f t="shared" si="26"/>
        <v>1</v>
      </c>
      <c r="H95" s="40">
        <f t="shared" si="21"/>
        <v>12.27</v>
      </c>
      <c r="I95" s="5">
        <f t="shared" si="22"/>
        <v>35828.400000000001</v>
      </c>
      <c r="J95" s="40">
        <f t="shared" si="27"/>
        <v>1.6</v>
      </c>
      <c r="K95" s="41">
        <f t="shared" si="23"/>
        <v>286627.20000000001</v>
      </c>
    </row>
    <row r="96" spans="1:11" x14ac:dyDescent="0.25">
      <c r="A96" s="38">
        <v>10</v>
      </c>
      <c r="B96" s="137"/>
      <c r="C96" s="39">
        <v>10</v>
      </c>
      <c r="D96" s="40">
        <f t="shared" si="24"/>
        <v>2034</v>
      </c>
      <c r="E96" s="40">
        <f t="shared" si="25"/>
        <v>1227</v>
      </c>
      <c r="F96" s="40">
        <f t="shared" si="25"/>
        <v>2920</v>
      </c>
      <c r="G96" s="40">
        <f t="shared" si="26"/>
        <v>1</v>
      </c>
      <c r="H96" s="40">
        <f t="shared" si="21"/>
        <v>12.27</v>
      </c>
      <c r="I96" s="5">
        <f t="shared" si="22"/>
        <v>35828.400000000001</v>
      </c>
      <c r="J96" s="40">
        <f t="shared" si="27"/>
        <v>1.6</v>
      </c>
      <c r="K96" s="41">
        <f t="shared" si="23"/>
        <v>286627.20000000001</v>
      </c>
    </row>
    <row r="97" spans="1:11" x14ac:dyDescent="0.25">
      <c r="A97" s="38">
        <v>11</v>
      </c>
      <c r="B97" s="137"/>
      <c r="C97" s="39">
        <v>11</v>
      </c>
      <c r="D97" s="40">
        <f t="shared" si="24"/>
        <v>2035</v>
      </c>
      <c r="E97" s="40">
        <f t="shared" si="25"/>
        <v>1227</v>
      </c>
      <c r="F97" s="40">
        <f t="shared" si="25"/>
        <v>2920</v>
      </c>
      <c r="G97" s="40">
        <f t="shared" si="26"/>
        <v>1</v>
      </c>
      <c r="H97" s="40">
        <f t="shared" si="21"/>
        <v>12.27</v>
      </c>
      <c r="I97" s="5">
        <f t="shared" si="22"/>
        <v>35828.400000000001</v>
      </c>
      <c r="J97" s="40">
        <f t="shared" si="27"/>
        <v>1.6</v>
      </c>
      <c r="K97" s="41">
        <f t="shared" si="23"/>
        <v>286627.20000000001</v>
      </c>
    </row>
    <row r="98" spans="1:11" x14ac:dyDescent="0.25">
      <c r="A98" s="38">
        <v>12</v>
      </c>
      <c r="B98" s="137"/>
      <c r="C98" s="39">
        <v>12</v>
      </c>
      <c r="D98" s="40">
        <f t="shared" si="24"/>
        <v>2036</v>
      </c>
      <c r="E98" s="40">
        <f t="shared" si="25"/>
        <v>1227</v>
      </c>
      <c r="F98" s="40">
        <f t="shared" si="25"/>
        <v>2920</v>
      </c>
      <c r="G98" s="40">
        <f t="shared" si="26"/>
        <v>1</v>
      </c>
      <c r="H98" s="40">
        <f t="shared" si="21"/>
        <v>12.27</v>
      </c>
      <c r="I98" s="5">
        <f t="shared" si="22"/>
        <v>35828.400000000001</v>
      </c>
      <c r="J98" s="40">
        <f t="shared" si="27"/>
        <v>1.6</v>
      </c>
      <c r="K98" s="41">
        <f t="shared" si="23"/>
        <v>286627.20000000001</v>
      </c>
    </row>
    <row r="99" spans="1:11" x14ac:dyDescent="0.25">
      <c r="A99" s="38">
        <v>13</v>
      </c>
      <c r="B99" s="137"/>
      <c r="C99" s="39">
        <v>13</v>
      </c>
      <c r="D99" s="40">
        <f t="shared" si="24"/>
        <v>2037</v>
      </c>
      <c r="E99" s="40">
        <f t="shared" si="25"/>
        <v>1227</v>
      </c>
      <c r="F99" s="40">
        <f t="shared" si="25"/>
        <v>2920</v>
      </c>
      <c r="G99" s="40">
        <f t="shared" si="26"/>
        <v>1</v>
      </c>
      <c r="H99" s="40">
        <f t="shared" si="21"/>
        <v>12.27</v>
      </c>
      <c r="I99" s="5">
        <f t="shared" si="22"/>
        <v>35828.400000000001</v>
      </c>
      <c r="J99" s="40">
        <f t="shared" si="27"/>
        <v>1.6</v>
      </c>
      <c r="K99" s="41">
        <f t="shared" si="23"/>
        <v>286627.20000000001</v>
      </c>
    </row>
    <row r="100" spans="1:11" x14ac:dyDescent="0.25">
      <c r="A100" s="38">
        <v>14</v>
      </c>
      <c r="B100" s="137"/>
      <c r="C100" s="39">
        <v>14</v>
      </c>
      <c r="D100" s="40">
        <f t="shared" si="24"/>
        <v>2038</v>
      </c>
      <c r="E100" s="40">
        <f t="shared" si="25"/>
        <v>1227</v>
      </c>
      <c r="F100" s="40">
        <f t="shared" si="25"/>
        <v>2920</v>
      </c>
      <c r="G100" s="40">
        <f t="shared" si="26"/>
        <v>1</v>
      </c>
      <c r="H100" s="40">
        <f t="shared" si="21"/>
        <v>12.27</v>
      </c>
      <c r="I100" s="5">
        <f t="shared" si="22"/>
        <v>35828.400000000001</v>
      </c>
      <c r="J100" s="40">
        <f t="shared" si="27"/>
        <v>1.6</v>
      </c>
      <c r="K100" s="41">
        <f t="shared" si="23"/>
        <v>286627.20000000001</v>
      </c>
    </row>
    <row r="101" spans="1:11" x14ac:dyDescent="0.25">
      <c r="A101" s="38">
        <v>15</v>
      </c>
      <c r="B101" s="137"/>
      <c r="C101" s="39">
        <v>15</v>
      </c>
      <c r="D101" s="40">
        <f t="shared" si="24"/>
        <v>2039</v>
      </c>
      <c r="E101" s="40">
        <f t="shared" si="25"/>
        <v>1227</v>
      </c>
      <c r="F101" s="40">
        <f t="shared" si="25"/>
        <v>2920</v>
      </c>
      <c r="G101" s="40">
        <f t="shared" si="26"/>
        <v>1</v>
      </c>
      <c r="H101" s="40">
        <f t="shared" si="21"/>
        <v>12.27</v>
      </c>
      <c r="I101" s="5">
        <f t="shared" si="22"/>
        <v>35828.400000000001</v>
      </c>
      <c r="J101" s="40">
        <f t="shared" si="27"/>
        <v>1.6</v>
      </c>
      <c r="K101" s="41">
        <f t="shared" si="23"/>
        <v>286627.20000000001</v>
      </c>
    </row>
    <row r="102" spans="1:11" x14ac:dyDescent="0.25">
      <c r="A102" s="38">
        <v>16</v>
      </c>
      <c r="B102" s="137"/>
      <c r="C102" s="39">
        <v>16</v>
      </c>
      <c r="D102" s="40">
        <f t="shared" si="24"/>
        <v>2040</v>
      </c>
      <c r="E102" s="40">
        <f t="shared" si="25"/>
        <v>1227</v>
      </c>
      <c r="F102" s="40">
        <f t="shared" si="25"/>
        <v>2920</v>
      </c>
      <c r="G102" s="40">
        <f t="shared" si="26"/>
        <v>1</v>
      </c>
      <c r="H102" s="40">
        <f t="shared" si="21"/>
        <v>12.27</v>
      </c>
      <c r="I102" s="5">
        <f t="shared" si="22"/>
        <v>35828.400000000001</v>
      </c>
      <c r="J102" s="40">
        <f t="shared" si="27"/>
        <v>1.6</v>
      </c>
      <c r="K102" s="41">
        <f t="shared" si="23"/>
        <v>286627.20000000001</v>
      </c>
    </row>
    <row r="103" spans="1:11" x14ac:dyDescent="0.25">
      <c r="A103" s="38">
        <v>17</v>
      </c>
      <c r="B103" s="137"/>
      <c r="C103" s="39">
        <v>17</v>
      </c>
      <c r="D103" s="40">
        <f t="shared" si="24"/>
        <v>2041</v>
      </c>
      <c r="E103" s="40">
        <f t="shared" si="25"/>
        <v>1227</v>
      </c>
      <c r="F103" s="40">
        <f t="shared" si="25"/>
        <v>2920</v>
      </c>
      <c r="G103" s="40">
        <f t="shared" si="26"/>
        <v>1</v>
      </c>
      <c r="H103" s="40">
        <f t="shared" si="21"/>
        <v>12.27</v>
      </c>
      <c r="I103" s="5">
        <f t="shared" si="22"/>
        <v>35828.400000000001</v>
      </c>
      <c r="J103" s="40">
        <f t="shared" si="27"/>
        <v>1.6</v>
      </c>
      <c r="K103" s="41">
        <f t="shared" si="23"/>
        <v>286627.20000000001</v>
      </c>
    </row>
    <row r="104" spans="1:11" x14ac:dyDescent="0.25">
      <c r="A104" s="38">
        <v>18</v>
      </c>
      <c r="B104" s="137"/>
      <c r="C104" s="39">
        <v>18</v>
      </c>
      <c r="D104" s="40">
        <f t="shared" si="24"/>
        <v>2042</v>
      </c>
      <c r="E104" s="40">
        <f t="shared" si="25"/>
        <v>1227</v>
      </c>
      <c r="F104" s="40">
        <f t="shared" si="25"/>
        <v>2920</v>
      </c>
      <c r="G104" s="40">
        <f t="shared" si="26"/>
        <v>1</v>
      </c>
      <c r="H104" s="40">
        <f t="shared" si="21"/>
        <v>12.27</v>
      </c>
      <c r="I104" s="5">
        <f t="shared" si="22"/>
        <v>35828.400000000001</v>
      </c>
      <c r="J104" s="40">
        <f t="shared" si="27"/>
        <v>1.6</v>
      </c>
      <c r="K104" s="41">
        <f t="shared" si="23"/>
        <v>286627.20000000001</v>
      </c>
    </row>
    <row r="105" spans="1:11" x14ac:dyDescent="0.25">
      <c r="A105" s="38">
        <v>19</v>
      </c>
      <c r="B105" s="137"/>
      <c r="C105" s="39">
        <v>19</v>
      </c>
      <c r="D105" s="40">
        <f t="shared" si="24"/>
        <v>2043</v>
      </c>
      <c r="E105" s="40">
        <f t="shared" si="25"/>
        <v>1227</v>
      </c>
      <c r="F105" s="40">
        <f t="shared" si="25"/>
        <v>2920</v>
      </c>
      <c r="G105" s="40">
        <f t="shared" si="26"/>
        <v>1</v>
      </c>
      <c r="H105" s="40">
        <f t="shared" si="21"/>
        <v>12.27</v>
      </c>
      <c r="I105" s="5">
        <f t="shared" si="22"/>
        <v>35828.400000000001</v>
      </c>
      <c r="J105" s="40">
        <f t="shared" si="27"/>
        <v>1.6</v>
      </c>
      <c r="K105" s="41">
        <f t="shared" si="23"/>
        <v>286627.20000000001</v>
      </c>
    </row>
    <row r="106" spans="1:11" x14ac:dyDescent="0.25">
      <c r="A106" s="38">
        <v>20</v>
      </c>
      <c r="B106" s="137"/>
      <c r="C106" s="39">
        <v>20</v>
      </c>
      <c r="D106" s="40">
        <f t="shared" si="24"/>
        <v>2044</v>
      </c>
      <c r="E106" s="40">
        <f t="shared" si="25"/>
        <v>1227</v>
      </c>
      <c r="F106" s="40">
        <f t="shared" si="25"/>
        <v>2920</v>
      </c>
      <c r="G106" s="40">
        <f t="shared" si="26"/>
        <v>1</v>
      </c>
      <c r="H106" s="40">
        <f t="shared" si="21"/>
        <v>12.27</v>
      </c>
      <c r="I106" s="5">
        <f t="shared" si="22"/>
        <v>35828.400000000001</v>
      </c>
      <c r="J106" s="40">
        <f t="shared" si="27"/>
        <v>1.6</v>
      </c>
      <c r="K106" s="41">
        <f t="shared" si="23"/>
        <v>286627.20000000001</v>
      </c>
    </row>
    <row r="107" spans="1:11" x14ac:dyDescent="0.25">
      <c r="A107" s="38">
        <v>21</v>
      </c>
      <c r="B107" s="137"/>
      <c r="C107" s="39">
        <v>21</v>
      </c>
      <c r="D107" s="40">
        <f t="shared" si="24"/>
        <v>2045</v>
      </c>
      <c r="E107" s="40">
        <f t="shared" si="25"/>
        <v>1227</v>
      </c>
      <c r="F107" s="40">
        <f t="shared" si="25"/>
        <v>2920</v>
      </c>
      <c r="G107" s="40">
        <f t="shared" si="26"/>
        <v>1</v>
      </c>
      <c r="H107" s="40">
        <f t="shared" si="21"/>
        <v>12.27</v>
      </c>
      <c r="I107" s="5">
        <f t="shared" si="22"/>
        <v>35828.400000000001</v>
      </c>
      <c r="J107" s="40">
        <f t="shared" si="27"/>
        <v>1.6</v>
      </c>
      <c r="K107" s="41">
        <f t="shared" si="23"/>
        <v>286627.20000000001</v>
      </c>
    </row>
    <row r="108" spans="1:11" x14ac:dyDescent="0.25">
      <c r="A108" s="38">
        <v>22</v>
      </c>
      <c r="B108" s="137"/>
      <c r="C108" s="39">
        <v>22</v>
      </c>
      <c r="D108" s="40">
        <f t="shared" si="24"/>
        <v>2046</v>
      </c>
      <c r="E108" s="40">
        <f t="shared" si="25"/>
        <v>1227</v>
      </c>
      <c r="F108" s="40">
        <f t="shared" si="25"/>
        <v>2920</v>
      </c>
      <c r="G108" s="40">
        <f t="shared" si="26"/>
        <v>1</v>
      </c>
      <c r="H108" s="40">
        <f t="shared" si="21"/>
        <v>12.27</v>
      </c>
      <c r="I108" s="5">
        <f t="shared" si="22"/>
        <v>35828.400000000001</v>
      </c>
      <c r="J108" s="40">
        <f t="shared" si="27"/>
        <v>1.6</v>
      </c>
      <c r="K108" s="41">
        <f t="shared" si="23"/>
        <v>286627.20000000001</v>
      </c>
    </row>
    <row r="109" spans="1:11" x14ac:dyDescent="0.25">
      <c r="A109" s="38">
        <v>23</v>
      </c>
      <c r="B109" s="137"/>
      <c r="C109" s="39">
        <v>23</v>
      </c>
      <c r="D109" s="40">
        <f t="shared" si="24"/>
        <v>2047</v>
      </c>
      <c r="E109" s="40">
        <f t="shared" si="25"/>
        <v>1227</v>
      </c>
      <c r="F109" s="40">
        <f t="shared" si="25"/>
        <v>2920</v>
      </c>
      <c r="G109" s="40">
        <f t="shared" si="26"/>
        <v>1</v>
      </c>
      <c r="H109" s="40">
        <f t="shared" si="21"/>
        <v>12.27</v>
      </c>
      <c r="I109" s="5">
        <f t="shared" si="22"/>
        <v>35828.400000000001</v>
      </c>
      <c r="J109" s="40">
        <f t="shared" si="27"/>
        <v>1.6</v>
      </c>
      <c r="K109" s="41">
        <f t="shared" si="23"/>
        <v>286627.20000000001</v>
      </c>
    </row>
    <row r="110" spans="1:11" x14ac:dyDescent="0.25">
      <c r="A110" s="38">
        <v>24</v>
      </c>
      <c r="B110" s="137"/>
      <c r="C110" s="39">
        <v>24</v>
      </c>
      <c r="D110" s="40">
        <f t="shared" si="24"/>
        <v>2048</v>
      </c>
      <c r="E110" s="40">
        <f t="shared" si="25"/>
        <v>1227</v>
      </c>
      <c r="F110" s="40">
        <f t="shared" si="25"/>
        <v>2920</v>
      </c>
      <c r="G110" s="40">
        <f t="shared" si="26"/>
        <v>1</v>
      </c>
      <c r="H110" s="40">
        <f t="shared" si="21"/>
        <v>12.27</v>
      </c>
      <c r="I110" s="5">
        <f t="shared" si="22"/>
        <v>35828.400000000001</v>
      </c>
      <c r="J110" s="40">
        <f t="shared" si="27"/>
        <v>1.6</v>
      </c>
      <c r="K110" s="41">
        <f t="shared" si="23"/>
        <v>286627.20000000001</v>
      </c>
    </row>
    <row r="111" spans="1:11" ht="15.75" thickBot="1" x14ac:dyDescent="0.3">
      <c r="A111" s="42">
        <v>25</v>
      </c>
      <c r="B111" s="138"/>
      <c r="C111" s="43">
        <v>25</v>
      </c>
      <c r="D111" s="44">
        <f t="shared" si="24"/>
        <v>2049</v>
      </c>
      <c r="E111" s="44">
        <f t="shared" si="25"/>
        <v>1227</v>
      </c>
      <c r="F111" s="44">
        <f t="shared" si="25"/>
        <v>2920</v>
      </c>
      <c r="G111" s="44">
        <f t="shared" si="26"/>
        <v>1</v>
      </c>
      <c r="H111" s="44">
        <f t="shared" si="21"/>
        <v>12.27</v>
      </c>
      <c r="I111" s="6">
        <f t="shared" si="22"/>
        <v>35828.400000000001</v>
      </c>
      <c r="J111" s="44">
        <f t="shared" si="27"/>
        <v>1.6</v>
      </c>
      <c r="K111" s="45">
        <f t="shared" si="23"/>
        <v>286627.20000000001</v>
      </c>
    </row>
    <row r="112" spans="1:11" ht="31.5" customHeight="1" thickBot="1" x14ac:dyDescent="0.3">
      <c r="A112" s="46"/>
      <c r="B112" s="47" t="s">
        <v>17</v>
      </c>
      <c r="C112" s="48"/>
      <c r="D112" s="49"/>
      <c r="E112" s="50"/>
      <c r="F112" s="50"/>
      <c r="G112" s="50"/>
      <c r="H112" s="50"/>
      <c r="I112" s="50"/>
      <c r="J112" s="50"/>
      <c r="K112" s="51">
        <f>SUM(K87:K111)</f>
        <v>7165680.0000000028</v>
      </c>
    </row>
    <row r="113" spans="1:11" x14ac:dyDescent="0.25">
      <c r="A113" s="22">
        <v>1</v>
      </c>
      <c r="B113" s="133" t="s">
        <v>18</v>
      </c>
      <c r="C113" s="8">
        <v>1</v>
      </c>
      <c r="D113" s="9">
        <v>2025</v>
      </c>
      <c r="E113" s="9">
        <f>409*2</f>
        <v>818</v>
      </c>
      <c r="F113" s="9">
        <f>+F87</f>
        <v>2920</v>
      </c>
      <c r="G113" s="9">
        <f>+G87</f>
        <v>1</v>
      </c>
      <c r="H113" s="9">
        <f t="shared" ref="H113:H137" si="28">+E113*G113/100</f>
        <v>8.18</v>
      </c>
      <c r="I113" s="23">
        <f>+H113*F113</f>
        <v>23885.599999999999</v>
      </c>
      <c r="J113" s="9">
        <v>1.6</v>
      </c>
      <c r="K113" s="13">
        <f>+I113*J113*5</f>
        <v>191084.79999999999</v>
      </c>
    </row>
    <row r="114" spans="1:11" x14ac:dyDescent="0.25">
      <c r="A114" s="24">
        <v>2</v>
      </c>
      <c r="B114" s="134"/>
      <c r="C114" s="7">
        <v>2</v>
      </c>
      <c r="D114" s="10">
        <f>+D113+1</f>
        <v>2026</v>
      </c>
      <c r="E114" s="10">
        <f>+E113</f>
        <v>818</v>
      </c>
      <c r="F114" s="10">
        <f>+F113</f>
        <v>2920</v>
      </c>
      <c r="G114" s="10">
        <f>+G113</f>
        <v>1</v>
      </c>
      <c r="H114" s="10">
        <f t="shared" si="28"/>
        <v>8.18</v>
      </c>
      <c r="I114" s="25">
        <f t="shared" ref="I114:I137" si="29">+H114*F114</f>
        <v>23885.599999999999</v>
      </c>
      <c r="J114" s="10">
        <f>+J113</f>
        <v>1.6</v>
      </c>
      <c r="K114" s="14">
        <f t="shared" ref="K114:K137" si="30">+I114*J114*5</f>
        <v>191084.79999999999</v>
      </c>
    </row>
    <row r="115" spans="1:11" x14ac:dyDescent="0.25">
      <c r="A115" s="24">
        <v>3</v>
      </c>
      <c r="B115" s="134"/>
      <c r="C115" s="7">
        <v>3</v>
      </c>
      <c r="D115" s="10">
        <f t="shared" ref="D115:D137" si="31">+D114+1</f>
        <v>2027</v>
      </c>
      <c r="E115" s="10">
        <f t="shared" ref="E115:F137" si="32">+E114</f>
        <v>818</v>
      </c>
      <c r="F115" s="10">
        <f t="shared" si="32"/>
        <v>2920</v>
      </c>
      <c r="G115" s="10">
        <f t="shared" ref="G115:G137" si="33">+G114</f>
        <v>1</v>
      </c>
      <c r="H115" s="10">
        <f t="shared" si="28"/>
        <v>8.18</v>
      </c>
      <c r="I115" s="25">
        <f t="shared" si="29"/>
        <v>23885.599999999999</v>
      </c>
      <c r="J115" s="10">
        <f t="shared" ref="J115:J137" si="34">+J114</f>
        <v>1.6</v>
      </c>
      <c r="K115" s="14">
        <f t="shared" si="30"/>
        <v>191084.79999999999</v>
      </c>
    </row>
    <row r="116" spans="1:11" x14ac:dyDescent="0.25">
      <c r="A116" s="24">
        <v>4</v>
      </c>
      <c r="B116" s="134"/>
      <c r="C116" s="7">
        <v>4</v>
      </c>
      <c r="D116" s="10">
        <f t="shared" si="31"/>
        <v>2028</v>
      </c>
      <c r="E116" s="10">
        <f t="shared" si="32"/>
        <v>818</v>
      </c>
      <c r="F116" s="10">
        <f t="shared" si="32"/>
        <v>2920</v>
      </c>
      <c r="G116" s="10">
        <f t="shared" si="33"/>
        <v>1</v>
      </c>
      <c r="H116" s="10">
        <f t="shared" si="28"/>
        <v>8.18</v>
      </c>
      <c r="I116" s="25">
        <f t="shared" si="29"/>
        <v>23885.599999999999</v>
      </c>
      <c r="J116" s="10">
        <f t="shared" si="34"/>
        <v>1.6</v>
      </c>
      <c r="K116" s="14">
        <f t="shared" si="30"/>
        <v>191084.79999999999</v>
      </c>
    </row>
    <row r="117" spans="1:11" x14ac:dyDescent="0.25">
      <c r="A117" s="24">
        <v>5</v>
      </c>
      <c r="B117" s="134"/>
      <c r="C117" s="7">
        <v>5</v>
      </c>
      <c r="D117" s="10">
        <f t="shared" si="31"/>
        <v>2029</v>
      </c>
      <c r="E117" s="10">
        <f t="shared" si="32"/>
        <v>818</v>
      </c>
      <c r="F117" s="10">
        <f t="shared" si="32"/>
        <v>2920</v>
      </c>
      <c r="G117" s="10">
        <f t="shared" si="33"/>
        <v>1</v>
      </c>
      <c r="H117" s="10">
        <f t="shared" si="28"/>
        <v>8.18</v>
      </c>
      <c r="I117" s="25">
        <f t="shared" si="29"/>
        <v>23885.599999999999</v>
      </c>
      <c r="J117" s="10">
        <f t="shared" si="34"/>
        <v>1.6</v>
      </c>
      <c r="K117" s="14">
        <f t="shared" si="30"/>
        <v>191084.79999999999</v>
      </c>
    </row>
    <row r="118" spans="1:11" x14ac:dyDescent="0.25">
      <c r="A118" s="24">
        <v>6</v>
      </c>
      <c r="B118" s="134"/>
      <c r="C118" s="7">
        <v>6</v>
      </c>
      <c r="D118" s="10">
        <f t="shared" si="31"/>
        <v>2030</v>
      </c>
      <c r="E118" s="10">
        <f t="shared" si="32"/>
        <v>818</v>
      </c>
      <c r="F118" s="10">
        <f t="shared" si="32"/>
        <v>2920</v>
      </c>
      <c r="G118" s="10">
        <f t="shared" si="33"/>
        <v>1</v>
      </c>
      <c r="H118" s="10">
        <f t="shared" si="28"/>
        <v>8.18</v>
      </c>
      <c r="I118" s="25">
        <f t="shared" si="29"/>
        <v>23885.599999999999</v>
      </c>
      <c r="J118" s="10">
        <f t="shared" si="34"/>
        <v>1.6</v>
      </c>
      <c r="K118" s="14">
        <f t="shared" si="30"/>
        <v>191084.79999999999</v>
      </c>
    </row>
    <row r="119" spans="1:11" x14ac:dyDescent="0.25">
      <c r="A119" s="24">
        <v>7</v>
      </c>
      <c r="B119" s="134"/>
      <c r="C119" s="7">
        <v>7</v>
      </c>
      <c r="D119" s="10">
        <f t="shared" si="31"/>
        <v>2031</v>
      </c>
      <c r="E119" s="10">
        <f t="shared" si="32"/>
        <v>818</v>
      </c>
      <c r="F119" s="10">
        <f t="shared" si="32"/>
        <v>2920</v>
      </c>
      <c r="G119" s="10">
        <f t="shared" si="33"/>
        <v>1</v>
      </c>
      <c r="H119" s="10">
        <f t="shared" si="28"/>
        <v>8.18</v>
      </c>
      <c r="I119" s="25">
        <f t="shared" si="29"/>
        <v>23885.599999999999</v>
      </c>
      <c r="J119" s="10">
        <f t="shared" si="34"/>
        <v>1.6</v>
      </c>
      <c r="K119" s="14">
        <f t="shared" si="30"/>
        <v>191084.79999999999</v>
      </c>
    </row>
    <row r="120" spans="1:11" x14ac:dyDescent="0.25">
      <c r="A120" s="24">
        <v>8</v>
      </c>
      <c r="B120" s="134"/>
      <c r="C120" s="7">
        <v>8</v>
      </c>
      <c r="D120" s="10">
        <f t="shared" si="31"/>
        <v>2032</v>
      </c>
      <c r="E120" s="10">
        <f t="shared" si="32"/>
        <v>818</v>
      </c>
      <c r="F120" s="10">
        <f t="shared" si="32"/>
        <v>2920</v>
      </c>
      <c r="G120" s="10">
        <f t="shared" si="33"/>
        <v>1</v>
      </c>
      <c r="H120" s="10">
        <f t="shared" si="28"/>
        <v>8.18</v>
      </c>
      <c r="I120" s="25">
        <f t="shared" si="29"/>
        <v>23885.599999999999</v>
      </c>
      <c r="J120" s="10">
        <f t="shared" si="34"/>
        <v>1.6</v>
      </c>
      <c r="K120" s="14">
        <f t="shared" si="30"/>
        <v>191084.79999999999</v>
      </c>
    </row>
    <row r="121" spans="1:11" x14ac:dyDescent="0.25">
      <c r="A121" s="24">
        <v>9</v>
      </c>
      <c r="B121" s="134"/>
      <c r="C121" s="7">
        <v>9</v>
      </c>
      <c r="D121" s="10">
        <f t="shared" si="31"/>
        <v>2033</v>
      </c>
      <c r="E121" s="10">
        <f t="shared" si="32"/>
        <v>818</v>
      </c>
      <c r="F121" s="10">
        <f t="shared" si="32"/>
        <v>2920</v>
      </c>
      <c r="G121" s="10">
        <f t="shared" si="33"/>
        <v>1</v>
      </c>
      <c r="H121" s="10">
        <f t="shared" si="28"/>
        <v>8.18</v>
      </c>
      <c r="I121" s="25">
        <f t="shared" si="29"/>
        <v>23885.599999999999</v>
      </c>
      <c r="J121" s="10">
        <f t="shared" si="34"/>
        <v>1.6</v>
      </c>
      <c r="K121" s="14">
        <f t="shared" si="30"/>
        <v>191084.79999999999</v>
      </c>
    </row>
    <row r="122" spans="1:11" x14ac:dyDescent="0.25">
      <c r="A122" s="24">
        <v>10</v>
      </c>
      <c r="B122" s="134"/>
      <c r="C122" s="7">
        <v>10</v>
      </c>
      <c r="D122" s="10">
        <f t="shared" si="31"/>
        <v>2034</v>
      </c>
      <c r="E122" s="10">
        <f t="shared" si="32"/>
        <v>818</v>
      </c>
      <c r="F122" s="10">
        <f t="shared" si="32"/>
        <v>2920</v>
      </c>
      <c r="G122" s="10">
        <f t="shared" si="33"/>
        <v>1</v>
      </c>
      <c r="H122" s="10">
        <f t="shared" si="28"/>
        <v>8.18</v>
      </c>
      <c r="I122" s="25">
        <f t="shared" si="29"/>
        <v>23885.599999999999</v>
      </c>
      <c r="J122" s="10">
        <f t="shared" si="34"/>
        <v>1.6</v>
      </c>
      <c r="K122" s="14">
        <f t="shared" si="30"/>
        <v>191084.79999999999</v>
      </c>
    </row>
    <row r="123" spans="1:11" x14ac:dyDescent="0.25">
      <c r="A123" s="24">
        <v>11</v>
      </c>
      <c r="B123" s="134"/>
      <c r="C123" s="7">
        <v>11</v>
      </c>
      <c r="D123" s="10">
        <f t="shared" si="31"/>
        <v>2035</v>
      </c>
      <c r="E123" s="10">
        <f t="shared" si="32"/>
        <v>818</v>
      </c>
      <c r="F123" s="10">
        <f t="shared" si="32"/>
        <v>2920</v>
      </c>
      <c r="G123" s="10">
        <f t="shared" si="33"/>
        <v>1</v>
      </c>
      <c r="H123" s="10">
        <f t="shared" si="28"/>
        <v>8.18</v>
      </c>
      <c r="I123" s="25">
        <f t="shared" si="29"/>
        <v>23885.599999999999</v>
      </c>
      <c r="J123" s="10">
        <f t="shared" si="34"/>
        <v>1.6</v>
      </c>
      <c r="K123" s="14">
        <f t="shared" si="30"/>
        <v>191084.79999999999</v>
      </c>
    </row>
    <row r="124" spans="1:11" x14ac:dyDescent="0.25">
      <c r="A124" s="24">
        <v>12</v>
      </c>
      <c r="B124" s="134"/>
      <c r="C124" s="7">
        <v>12</v>
      </c>
      <c r="D124" s="10">
        <f t="shared" si="31"/>
        <v>2036</v>
      </c>
      <c r="E124" s="10">
        <f t="shared" si="32"/>
        <v>818</v>
      </c>
      <c r="F124" s="10">
        <f t="shared" si="32"/>
        <v>2920</v>
      </c>
      <c r="G124" s="10">
        <f t="shared" si="33"/>
        <v>1</v>
      </c>
      <c r="H124" s="10">
        <f t="shared" si="28"/>
        <v>8.18</v>
      </c>
      <c r="I124" s="25">
        <f t="shared" si="29"/>
        <v>23885.599999999999</v>
      </c>
      <c r="J124" s="10">
        <f t="shared" si="34"/>
        <v>1.6</v>
      </c>
      <c r="K124" s="14">
        <f t="shared" si="30"/>
        <v>191084.79999999999</v>
      </c>
    </row>
    <row r="125" spans="1:11" x14ac:dyDescent="0.25">
      <c r="A125" s="24">
        <v>13</v>
      </c>
      <c r="B125" s="134"/>
      <c r="C125" s="7">
        <v>13</v>
      </c>
      <c r="D125" s="10">
        <f t="shared" si="31"/>
        <v>2037</v>
      </c>
      <c r="E125" s="10">
        <f t="shared" si="32"/>
        <v>818</v>
      </c>
      <c r="F125" s="10">
        <f t="shared" si="32"/>
        <v>2920</v>
      </c>
      <c r="G125" s="10">
        <f t="shared" si="33"/>
        <v>1</v>
      </c>
      <c r="H125" s="10">
        <f t="shared" si="28"/>
        <v>8.18</v>
      </c>
      <c r="I125" s="25">
        <f t="shared" si="29"/>
        <v>23885.599999999999</v>
      </c>
      <c r="J125" s="10">
        <f t="shared" si="34"/>
        <v>1.6</v>
      </c>
      <c r="K125" s="14">
        <f t="shared" si="30"/>
        <v>191084.79999999999</v>
      </c>
    </row>
    <row r="126" spans="1:11" x14ac:dyDescent="0.25">
      <c r="A126" s="24">
        <v>14</v>
      </c>
      <c r="B126" s="134"/>
      <c r="C126" s="7">
        <v>14</v>
      </c>
      <c r="D126" s="10">
        <f t="shared" si="31"/>
        <v>2038</v>
      </c>
      <c r="E126" s="10">
        <f t="shared" si="32"/>
        <v>818</v>
      </c>
      <c r="F126" s="10">
        <f t="shared" si="32"/>
        <v>2920</v>
      </c>
      <c r="G126" s="10">
        <f t="shared" si="33"/>
        <v>1</v>
      </c>
      <c r="H126" s="10">
        <f t="shared" si="28"/>
        <v>8.18</v>
      </c>
      <c r="I126" s="25">
        <f t="shared" si="29"/>
        <v>23885.599999999999</v>
      </c>
      <c r="J126" s="10">
        <f t="shared" si="34"/>
        <v>1.6</v>
      </c>
      <c r="K126" s="14">
        <f t="shared" si="30"/>
        <v>191084.79999999999</v>
      </c>
    </row>
    <row r="127" spans="1:11" x14ac:dyDescent="0.25">
      <c r="A127" s="24">
        <v>15</v>
      </c>
      <c r="B127" s="134"/>
      <c r="C127" s="7">
        <v>15</v>
      </c>
      <c r="D127" s="10">
        <f t="shared" si="31"/>
        <v>2039</v>
      </c>
      <c r="E127" s="10">
        <f t="shared" si="32"/>
        <v>818</v>
      </c>
      <c r="F127" s="10">
        <f t="shared" si="32"/>
        <v>2920</v>
      </c>
      <c r="G127" s="10">
        <f t="shared" si="33"/>
        <v>1</v>
      </c>
      <c r="H127" s="10">
        <f t="shared" si="28"/>
        <v>8.18</v>
      </c>
      <c r="I127" s="25">
        <f t="shared" si="29"/>
        <v>23885.599999999999</v>
      </c>
      <c r="J127" s="10">
        <f t="shared" si="34"/>
        <v>1.6</v>
      </c>
      <c r="K127" s="14">
        <f t="shared" si="30"/>
        <v>191084.79999999999</v>
      </c>
    </row>
    <row r="128" spans="1:11" x14ac:dyDescent="0.25">
      <c r="A128" s="24">
        <v>16</v>
      </c>
      <c r="B128" s="134"/>
      <c r="C128" s="7">
        <v>16</v>
      </c>
      <c r="D128" s="10">
        <f t="shared" si="31"/>
        <v>2040</v>
      </c>
      <c r="E128" s="10">
        <f t="shared" si="32"/>
        <v>818</v>
      </c>
      <c r="F128" s="10">
        <f t="shared" si="32"/>
        <v>2920</v>
      </c>
      <c r="G128" s="10">
        <f t="shared" si="33"/>
        <v>1</v>
      </c>
      <c r="H128" s="10">
        <f t="shared" si="28"/>
        <v>8.18</v>
      </c>
      <c r="I128" s="25">
        <f t="shared" si="29"/>
        <v>23885.599999999999</v>
      </c>
      <c r="J128" s="10">
        <f t="shared" si="34"/>
        <v>1.6</v>
      </c>
      <c r="K128" s="14">
        <f t="shared" si="30"/>
        <v>191084.79999999999</v>
      </c>
    </row>
    <row r="129" spans="1:12" x14ac:dyDescent="0.25">
      <c r="A129" s="24">
        <v>17</v>
      </c>
      <c r="B129" s="134"/>
      <c r="C129" s="7">
        <v>17</v>
      </c>
      <c r="D129" s="10">
        <f t="shared" si="31"/>
        <v>2041</v>
      </c>
      <c r="E129" s="10">
        <f t="shared" si="32"/>
        <v>818</v>
      </c>
      <c r="F129" s="10">
        <f t="shared" si="32"/>
        <v>2920</v>
      </c>
      <c r="G129" s="10">
        <f t="shared" si="33"/>
        <v>1</v>
      </c>
      <c r="H129" s="10">
        <f t="shared" si="28"/>
        <v>8.18</v>
      </c>
      <c r="I129" s="25">
        <f t="shared" si="29"/>
        <v>23885.599999999999</v>
      </c>
      <c r="J129" s="10">
        <f t="shared" si="34"/>
        <v>1.6</v>
      </c>
      <c r="K129" s="14">
        <f t="shared" si="30"/>
        <v>191084.79999999999</v>
      </c>
    </row>
    <row r="130" spans="1:12" x14ac:dyDescent="0.25">
      <c r="A130" s="24">
        <v>18</v>
      </c>
      <c r="B130" s="134"/>
      <c r="C130" s="7">
        <v>18</v>
      </c>
      <c r="D130" s="10">
        <f t="shared" si="31"/>
        <v>2042</v>
      </c>
      <c r="E130" s="10">
        <f t="shared" si="32"/>
        <v>818</v>
      </c>
      <c r="F130" s="10">
        <f t="shared" si="32"/>
        <v>2920</v>
      </c>
      <c r="G130" s="10">
        <f t="shared" si="33"/>
        <v>1</v>
      </c>
      <c r="H130" s="10">
        <f t="shared" si="28"/>
        <v>8.18</v>
      </c>
      <c r="I130" s="25">
        <f t="shared" si="29"/>
        <v>23885.599999999999</v>
      </c>
      <c r="J130" s="10">
        <f t="shared" si="34"/>
        <v>1.6</v>
      </c>
      <c r="K130" s="14">
        <f t="shared" si="30"/>
        <v>191084.79999999999</v>
      </c>
      <c r="L130" s="4"/>
    </row>
    <row r="131" spans="1:12" x14ac:dyDescent="0.25">
      <c r="A131" s="24">
        <v>19</v>
      </c>
      <c r="B131" s="134"/>
      <c r="C131" s="7">
        <v>19</v>
      </c>
      <c r="D131" s="10">
        <f t="shared" si="31"/>
        <v>2043</v>
      </c>
      <c r="E131" s="10">
        <f t="shared" si="32"/>
        <v>818</v>
      </c>
      <c r="F131" s="10">
        <f t="shared" si="32"/>
        <v>2920</v>
      </c>
      <c r="G131" s="10">
        <f t="shared" si="33"/>
        <v>1</v>
      </c>
      <c r="H131" s="10">
        <f t="shared" si="28"/>
        <v>8.18</v>
      </c>
      <c r="I131" s="25">
        <f t="shared" si="29"/>
        <v>23885.599999999999</v>
      </c>
      <c r="J131" s="10">
        <f t="shared" si="34"/>
        <v>1.6</v>
      </c>
      <c r="K131" s="14">
        <f t="shared" si="30"/>
        <v>191084.79999999999</v>
      </c>
    </row>
    <row r="132" spans="1:12" x14ac:dyDescent="0.25">
      <c r="A132" s="24">
        <v>20</v>
      </c>
      <c r="B132" s="134"/>
      <c r="C132" s="7">
        <v>20</v>
      </c>
      <c r="D132" s="10">
        <f t="shared" si="31"/>
        <v>2044</v>
      </c>
      <c r="E132" s="10">
        <f t="shared" si="32"/>
        <v>818</v>
      </c>
      <c r="F132" s="10">
        <f t="shared" si="32"/>
        <v>2920</v>
      </c>
      <c r="G132" s="10">
        <f t="shared" si="33"/>
        <v>1</v>
      </c>
      <c r="H132" s="10">
        <f t="shared" si="28"/>
        <v>8.18</v>
      </c>
      <c r="I132" s="25">
        <f t="shared" si="29"/>
        <v>23885.599999999999</v>
      </c>
      <c r="J132" s="10">
        <f t="shared" si="34"/>
        <v>1.6</v>
      </c>
      <c r="K132" s="14">
        <f t="shared" si="30"/>
        <v>191084.79999999999</v>
      </c>
    </row>
    <row r="133" spans="1:12" x14ac:dyDescent="0.25">
      <c r="A133" s="24">
        <v>21</v>
      </c>
      <c r="B133" s="134"/>
      <c r="C133" s="7">
        <v>21</v>
      </c>
      <c r="D133" s="10">
        <f t="shared" si="31"/>
        <v>2045</v>
      </c>
      <c r="E133" s="10">
        <f t="shared" si="32"/>
        <v>818</v>
      </c>
      <c r="F133" s="10">
        <f t="shared" si="32"/>
        <v>2920</v>
      </c>
      <c r="G133" s="10">
        <f t="shared" si="33"/>
        <v>1</v>
      </c>
      <c r="H133" s="10">
        <f t="shared" si="28"/>
        <v>8.18</v>
      </c>
      <c r="I133" s="25">
        <f t="shared" si="29"/>
        <v>23885.599999999999</v>
      </c>
      <c r="J133" s="10">
        <f t="shared" si="34"/>
        <v>1.6</v>
      </c>
      <c r="K133" s="14">
        <f t="shared" si="30"/>
        <v>191084.79999999999</v>
      </c>
    </row>
    <row r="134" spans="1:12" x14ac:dyDescent="0.25">
      <c r="A134" s="24">
        <v>22</v>
      </c>
      <c r="B134" s="134"/>
      <c r="C134" s="7">
        <v>22</v>
      </c>
      <c r="D134" s="10">
        <f t="shared" si="31"/>
        <v>2046</v>
      </c>
      <c r="E134" s="10">
        <f t="shared" si="32"/>
        <v>818</v>
      </c>
      <c r="F134" s="10">
        <f t="shared" si="32"/>
        <v>2920</v>
      </c>
      <c r="G134" s="10">
        <f t="shared" si="33"/>
        <v>1</v>
      </c>
      <c r="H134" s="10">
        <f t="shared" si="28"/>
        <v>8.18</v>
      </c>
      <c r="I134" s="25">
        <f t="shared" si="29"/>
        <v>23885.599999999999</v>
      </c>
      <c r="J134" s="10">
        <f t="shared" si="34"/>
        <v>1.6</v>
      </c>
      <c r="K134" s="14">
        <f t="shared" si="30"/>
        <v>191084.79999999999</v>
      </c>
    </row>
    <row r="135" spans="1:12" x14ac:dyDescent="0.25">
      <c r="A135" s="24">
        <v>23</v>
      </c>
      <c r="B135" s="134"/>
      <c r="C135" s="7">
        <v>23</v>
      </c>
      <c r="D135" s="10">
        <f t="shared" si="31"/>
        <v>2047</v>
      </c>
      <c r="E135" s="10">
        <f t="shared" si="32"/>
        <v>818</v>
      </c>
      <c r="F135" s="10">
        <f t="shared" si="32"/>
        <v>2920</v>
      </c>
      <c r="G135" s="10">
        <f t="shared" si="33"/>
        <v>1</v>
      </c>
      <c r="H135" s="10">
        <f t="shared" si="28"/>
        <v>8.18</v>
      </c>
      <c r="I135" s="25">
        <f t="shared" si="29"/>
        <v>23885.599999999999</v>
      </c>
      <c r="J135" s="10">
        <f t="shared" si="34"/>
        <v>1.6</v>
      </c>
      <c r="K135" s="14">
        <f t="shared" si="30"/>
        <v>191084.79999999999</v>
      </c>
    </row>
    <row r="136" spans="1:12" x14ac:dyDescent="0.25">
      <c r="A136" s="24">
        <v>24</v>
      </c>
      <c r="B136" s="134"/>
      <c r="C136" s="7">
        <v>24</v>
      </c>
      <c r="D136" s="10">
        <f t="shared" si="31"/>
        <v>2048</v>
      </c>
      <c r="E136" s="10">
        <f t="shared" si="32"/>
        <v>818</v>
      </c>
      <c r="F136" s="10">
        <f t="shared" si="32"/>
        <v>2920</v>
      </c>
      <c r="G136" s="10">
        <f t="shared" si="33"/>
        <v>1</v>
      </c>
      <c r="H136" s="10">
        <f t="shared" si="28"/>
        <v>8.18</v>
      </c>
      <c r="I136" s="25">
        <f t="shared" si="29"/>
        <v>23885.599999999999</v>
      </c>
      <c r="J136" s="10">
        <f t="shared" si="34"/>
        <v>1.6</v>
      </c>
      <c r="K136" s="14">
        <f t="shared" si="30"/>
        <v>191084.79999999999</v>
      </c>
    </row>
    <row r="137" spans="1:12" ht="15.75" thickBot="1" x14ac:dyDescent="0.3">
      <c r="A137" s="26">
        <v>25</v>
      </c>
      <c r="B137" s="135"/>
      <c r="C137" s="11">
        <v>25</v>
      </c>
      <c r="D137" s="12">
        <f t="shared" si="31"/>
        <v>2049</v>
      </c>
      <c r="E137" s="12">
        <f t="shared" si="32"/>
        <v>818</v>
      </c>
      <c r="F137" s="12">
        <f t="shared" si="32"/>
        <v>2920</v>
      </c>
      <c r="G137" s="12">
        <f t="shared" si="33"/>
        <v>1</v>
      </c>
      <c r="H137" s="12">
        <f t="shared" si="28"/>
        <v>8.18</v>
      </c>
      <c r="I137" s="27">
        <f t="shared" si="29"/>
        <v>23885.599999999999</v>
      </c>
      <c r="J137" s="12">
        <f t="shared" si="34"/>
        <v>1.6</v>
      </c>
      <c r="K137" s="28">
        <f t="shared" si="30"/>
        <v>191084.79999999999</v>
      </c>
    </row>
    <row r="138" spans="1:12" ht="31.5" customHeight="1" thickBot="1" x14ac:dyDescent="0.3">
      <c r="A138" s="29"/>
      <c r="B138" s="30" t="s">
        <v>19</v>
      </c>
      <c r="C138" s="15"/>
      <c r="D138" s="16"/>
      <c r="E138" s="31"/>
      <c r="F138" s="31"/>
      <c r="G138" s="31"/>
      <c r="H138" s="31"/>
      <c r="I138" s="31"/>
      <c r="J138" s="31"/>
      <c r="K138" s="32">
        <f>SUM(K113:K137)</f>
        <v>4777119.9999999981</v>
      </c>
    </row>
  </sheetData>
  <mergeCells count="16">
    <mergeCell ref="A4:K4"/>
    <mergeCell ref="A5:K5"/>
    <mergeCell ref="A6:A8"/>
    <mergeCell ref="B6:B8"/>
    <mergeCell ref="C6:K7"/>
    <mergeCell ref="B61:B85"/>
    <mergeCell ref="B87:B111"/>
    <mergeCell ref="B113:B137"/>
    <mergeCell ref="B9:B33"/>
    <mergeCell ref="B35:B59"/>
    <mergeCell ref="H3:K3"/>
    <mergeCell ref="C2:G2"/>
    <mergeCell ref="C3:G3"/>
    <mergeCell ref="J1:K1"/>
    <mergeCell ref="A1:I1"/>
    <mergeCell ref="H2:I2"/>
  </mergeCells>
  <printOptions horizontalCentered="1" verticalCentered="1"/>
  <pageMargins left="0.7" right="0.7" top="1.135" bottom="0.75" header="0.3" footer="0.3"/>
  <pageSetup scale="78" orientation="landscape" r:id="rId1"/>
  <rowBreaks count="4" manualBreakCount="4">
    <brk id="34" max="16383" man="1"/>
    <brk id="60" max="16383" man="1"/>
    <brk id="86" max="16383" man="1"/>
    <brk id="11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6FE1F-0B54-487F-AB2C-D0C57D65B81A}">
  <sheetPr codeName="Sheet2">
    <tabColor rgb="FF00B050"/>
    <pageSetUpPr fitToPage="1"/>
  </sheetPr>
  <dimension ref="A1:EZ645"/>
  <sheetViews>
    <sheetView tabSelected="1" view="pageBreakPreview" zoomScaleNormal="100" zoomScaleSheetLayoutView="100" workbookViewId="0">
      <selection activeCell="T34" sqref="T34"/>
    </sheetView>
  </sheetViews>
  <sheetFormatPr defaultRowHeight="14.25" x14ac:dyDescent="0.2"/>
  <cols>
    <col min="1" max="1" width="9.140625" style="52"/>
    <col min="2" max="2" width="15.7109375" style="52" customWidth="1"/>
    <col min="3" max="3" width="7.7109375" style="52" customWidth="1"/>
    <col min="4" max="4" width="7.7109375" style="53" customWidth="1"/>
    <col min="5" max="5" width="3.42578125" style="53" customWidth="1"/>
    <col min="6" max="6" width="15.7109375" style="52" customWidth="1"/>
    <col min="7" max="9" width="1.7109375" style="52" customWidth="1"/>
    <col min="10" max="11" width="7.7109375" style="52" customWidth="1"/>
    <col min="12" max="12" width="15.7109375" style="52" customWidth="1"/>
    <col min="13" max="13" width="3.42578125" style="53" customWidth="1"/>
    <col min="14" max="14" width="13.28515625" style="52" customWidth="1"/>
    <col min="15" max="15" width="15.7109375" style="52" customWidth="1"/>
    <col min="16" max="16" width="9.7109375" style="52" bestFit="1" customWidth="1"/>
    <col min="17" max="17" width="9.140625" style="66"/>
    <col min="18" max="21" width="9.140625" style="83"/>
    <col min="22" max="22" width="1.5703125" style="83" bestFit="1" customWidth="1"/>
    <col min="23" max="23" width="60.7109375" style="83" customWidth="1"/>
    <col min="24" max="25" width="9.140625" style="83"/>
    <col min="26" max="156" width="9.140625" style="66"/>
    <col min="157" max="16384" width="9.140625" style="52"/>
  </cols>
  <sheetData>
    <row r="1" spans="1:156" customFormat="1" ht="15" customHeight="1" x14ac:dyDescent="0.25">
      <c r="A1" s="116"/>
      <c r="B1" s="89" t="s">
        <v>30</v>
      </c>
      <c r="C1" s="89"/>
      <c r="D1" s="154" t="s">
        <v>31</v>
      </c>
      <c r="E1" s="154"/>
      <c r="F1" s="154"/>
      <c r="G1" s="90"/>
      <c r="H1" s="90"/>
      <c r="I1" s="90"/>
      <c r="J1" s="90"/>
      <c r="K1" s="91"/>
      <c r="L1" s="91"/>
      <c r="M1" s="91"/>
      <c r="N1" s="91" t="s">
        <v>32</v>
      </c>
      <c r="O1" s="92" t="s">
        <v>33</v>
      </c>
      <c r="P1" s="116"/>
      <c r="Q1" s="64"/>
      <c r="R1" s="72"/>
      <c r="S1" s="72"/>
      <c r="T1" s="72"/>
      <c r="U1" s="72"/>
      <c r="V1" s="72"/>
      <c r="W1" s="72"/>
      <c r="X1" s="72"/>
      <c r="Y1" s="72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</row>
    <row r="2" spans="1:156" customFormat="1" ht="15" customHeight="1" x14ac:dyDescent="0.25">
      <c r="A2" s="117"/>
      <c r="B2" s="84" t="s">
        <v>34</v>
      </c>
      <c r="C2" s="84"/>
      <c r="D2" s="155" t="s">
        <v>35</v>
      </c>
      <c r="E2" s="155"/>
      <c r="F2" s="155"/>
      <c r="G2" s="85"/>
      <c r="H2" s="85"/>
      <c r="I2" s="85"/>
      <c r="J2" s="85"/>
      <c r="K2" s="86"/>
      <c r="L2" s="86"/>
      <c r="M2" s="86"/>
      <c r="N2" s="86" t="s">
        <v>36</v>
      </c>
      <c r="O2" s="87" t="s">
        <v>37</v>
      </c>
      <c r="P2" s="117"/>
      <c r="Q2" s="64"/>
      <c r="R2" s="72"/>
      <c r="S2" s="72"/>
      <c r="T2" s="72"/>
      <c r="U2" s="72"/>
      <c r="V2" s="72"/>
      <c r="W2" s="72"/>
      <c r="X2" s="72"/>
      <c r="Y2" s="72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</row>
    <row r="3" spans="1:156" customFormat="1" ht="15" customHeight="1" x14ac:dyDescent="0.25">
      <c r="A3" s="118"/>
      <c r="B3" s="96" t="s">
        <v>38</v>
      </c>
      <c r="C3" s="96"/>
      <c r="D3" s="156" t="s">
        <v>63</v>
      </c>
      <c r="E3" s="156"/>
      <c r="F3" s="156"/>
      <c r="G3" s="97"/>
      <c r="H3" s="97"/>
      <c r="I3" s="97"/>
      <c r="J3" s="97"/>
      <c r="K3" s="98"/>
      <c r="L3" s="98"/>
      <c r="M3" s="98"/>
      <c r="N3" s="98" t="s">
        <v>39</v>
      </c>
      <c r="O3" s="99" t="s">
        <v>40</v>
      </c>
      <c r="P3" s="118"/>
      <c r="Q3" s="64"/>
      <c r="R3" s="72"/>
      <c r="S3" s="72"/>
      <c r="T3" s="72"/>
      <c r="U3" s="72"/>
      <c r="V3" s="72"/>
      <c r="W3" s="72"/>
      <c r="X3" s="72"/>
      <c r="Y3" s="72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</row>
    <row r="4" spans="1:156" customFormat="1" ht="15" customHeight="1" x14ac:dyDescent="0.25">
      <c r="A4" s="88"/>
      <c r="B4" s="100"/>
      <c r="C4" s="100"/>
      <c r="D4" s="101"/>
      <c r="E4" s="101"/>
      <c r="F4" s="101"/>
      <c r="G4" s="101"/>
      <c r="H4" s="101"/>
      <c r="I4" s="101"/>
      <c r="J4" s="101"/>
      <c r="K4" s="102"/>
      <c r="L4" s="102"/>
      <c r="M4" s="101"/>
      <c r="N4" s="103"/>
      <c r="O4" s="100"/>
      <c r="P4" s="93"/>
      <c r="Q4" s="64"/>
      <c r="R4" s="72"/>
      <c r="S4" s="72"/>
      <c r="T4" s="119"/>
      <c r="U4" s="72"/>
      <c r="V4" s="72"/>
      <c r="W4" s="72"/>
      <c r="X4" s="72"/>
      <c r="Y4" s="72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</row>
    <row r="5" spans="1:156" customFormat="1" ht="20.100000000000001" customHeight="1" x14ac:dyDescent="0.25">
      <c r="A5" s="94"/>
      <c r="B5" s="161" t="s">
        <v>54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3"/>
      <c r="P5" s="95"/>
      <c r="Q5" s="64"/>
      <c r="R5" s="72"/>
      <c r="S5" s="72"/>
      <c r="T5" s="72"/>
      <c r="U5" s="72"/>
      <c r="V5" s="72"/>
      <c r="W5" s="72"/>
      <c r="X5" s="72"/>
      <c r="Y5" s="72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</row>
    <row r="6" spans="1:156" customFormat="1" ht="15" customHeight="1" x14ac:dyDescent="0.25">
      <c r="A6" s="94"/>
      <c r="B6" s="88"/>
      <c r="C6" s="100"/>
      <c r="D6" s="101"/>
      <c r="E6" s="101"/>
      <c r="F6" s="101"/>
      <c r="G6" s="101"/>
      <c r="H6" s="101"/>
      <c r="I6" s="101"/>
      <c r="J6" s="101"/>
      <c r="K6" s="102"/>
      <c r="L6" s="102"/>
      <c r="M6" s="101"/>
      <c r="N6" s="103"/>
      <c r="O6" s="93"/>
      <c r="P6" s="95"/>
      <c r="Q6" s="64"/>
      <c r="R6" s="72"/>
      <c r="S6" s="72"/>
      <c r="T6" s="72"/>
      <c r="U6" s="72"/>
      <c r="V6" s="72"/>
      <c r="W6" s="72"/>
      <c r="X6" s="72"/>
      <c r="Y6" s="72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</row>
    <row r="7" spans="1:156" customFormat="1" ht="15" customHeight="1" x14ac:dyDescent="0.25">
      <c r="A7" s="94"/>
      <c r="B7" s="180"/>
      <c r="C7" s="168" t="s">
        <v>55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81"/>
      <c r="P7" s="95"/>
      <c r="Q7" s="64"/>
      <c r="R7" s="119"/>
      <c r="S7" s="72"/>
      <c r="T7" s="72"/>
      <c r="U7" s="72"/>
      <c r="V7" s="72"/>
      <c r="W7" s="72"/>
      <c r="X7" s="72"/>
      <c r="Y7" s="72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</row>
    <row r="8" spans="1:156" customFormat="1" ht="15" customHeight="1" x14ac:dyDescent="0.25">
      <c r="A8" s="94"/>
      <c r="B8" s="94"/>
      <c r="C8" s="170"/>
      <c r="D8" s="67"/>
      <c r="E8" s="67"/>
      <c r="F8" s="67"/>
      <c r="G8" s="67"/>
      <c r="H8" s="67"/>
      <c r="I8" s="67"/>
      <c r="J8" s="67"/>
      <c r="K8" s="67"/>
      <c r="L8" s="67"/>
      <c r="M8" s="67"/>
      <c r="N8" s="68"/>
      <c r="O8" s="95"/>
      <c r="P8" s="95"/>
      <c r="Q8" s="64"/>
      <c r="R8" s="211"/>
      <c r="S8" s="72"/>
      <c r="T8" s="72"/>
      <c r="U8" s="72"/>
      <c r="V8" s="72"/>
      <c r="W8" s="72"/>
      <c r="X8" s="72"/>
      <c r="Y8" s="72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</row>
    <row r="9" spans="1:156" customFormat="1" ht="15" customHeight="1" x14ac:dyDescent="0.25">
      <c r="A9" s="94"/>
      <c r="B9" s="94"/>
      <c r="C9" s="170"/>
      <c r="D9" s="69"/>
      <c r="E9" s="69"/>
      <c r="F9" s="69"/>
      <c r="G9" s="69"/>
      <c r="H9" s="69"/>
      <c r="I9" s="69"/>
      <c r="J9" s="69"/>
      <c r="K9" s="70"/>
      <c r="L9" s="70"/>
      <c r="M9" s="69"/>
      <c r="N9" s="60"/>
      <c r="O9" s="95"/>
      <c r="P9" s="95"/>
      <c r="Q9" s="64"/>
      <c r="R9" s="72"/>
      <c r="S9" s="72"/>
      <c r="T9" s="72"/>
      <c r="U9" s="72"/>
      <c r="V9" s="72"/>
      <c r="W9" s="72"/>
      <c r="X9" s="72"/>
      <c r="Y9" s="72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</row>
    <row r="10" spans="1:156" customFormat="1" ht="15" customHeight="1" x14ac:dyDescent="0.25">
      <c r="A10" s="94"/>
      <c r="B10" s="94"/>
      <c r="C10" s="170"/>
      <c r="D10" s="61"/>
      <c r="E10" s="61"/>
      <c r="F10" s="61"/>
      <c r="G10" s="61"/>
      <c r="H10" s="61"/>
      <c r="I10" s="61"/>
      <c r="J10" s="61"/>
      <c r="K10" s="62"/>
      <c r="L10" s="62"/>
      <c r="M10" s="61"/>
      <c r="N10" s="60"/>
      <c r="O10" s="95"/>
      <c r="P10" s="95"/>
      <c r="Q10" s="64"/>
      <c r="R10" s="72"/>
      <c r="S10" s="72"/>
      <c r="T10" s="72"/>
      <c r="U10" s="72"/>
      <c r="V10" s="72"/>
      <c r="W10" s="72"/>
      <c r="X10" s="72"/>
      <c r="Y10" s="72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</row>
    <row r="11" spans="1:156" customFormat="1" ht="15" customHeight="1" x14ac:dyDescent="0.25">
      <c r="A11" s="94"/>
      <c r="B11" s="94"/>
      <c r="C11" s="170"/>
      <c r="D11" s="61"/>
      <c r="E11" s="61"/>
      <c r="F11" s="61"/>
      <c r="G11" s="61"/>
      <c r="H11" s="61"/>
      <c r="I11" s="61"/>
      <c r="J11" s="61"/>
      <c r="K11" s="62"/>
      <c r="L11" s="62"/>
      <c r="M11" s="61"/>
      <c r="N11" s="60"/>
      <c r="O11" s="95"/>
      <c r="P11" s="95"/>
      <c r="Q11" s="64"/>
      <c r="R11" s="72"/>
      <c r="S11" s="72"/>
      <c r="T11" s="72"/>
      <c r="U11" s="72"/>
      <c r="V11" s="72"/>
      <c r="W11" s="72"/>
      <c r="X11" s="72"/>
      <c r="Y11" s="72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</row>
    <row r="12" spans="1:156" customFormat="1" ht="15" customHeight="1" x14ac:dyDescent="0.25">
      <c r="A12" s="94"/>
      <c r="B12" s="94"/>
      <c r="C12" s="170"/>
      <c r="D12" s="61"/>
      <c r="E12" s="61"/>
      <c r="F12" s="61"/>
      <c r="G12" s="61"/>
      <c r="H12" s="61"/>
      <c r="I12" s="61"/>
      <c r="J12" s="61"/>
      <c r="K12" s="62"/>
      <c r="L12" s="62"/>
      <c r="M12" s="61"/>
      <c r="N12" s="60"/>
      <c r="O12" s="95"/>
      <c r="P12" s="95"/>
      <c r="Q12" s="64"/>
      <c r="R12" s="72"/>
      <c r="S12" s="72"/>
      <c r="T12" s="72"/>
      <c r="U12" s="72"/>
      <c r="V12" s="72"/>
      <c r="W12" s="72"/>
      <c r="X12" s="72"/>
      <c r="Y12" s="72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</row>
    <row r="13" spans="1:156" customFormat="1" ht="15" customHeight="1" x14ac:dyDescent="0.25">
      <c r="A13" s="94"/>
      <c r="B13" s="94"/>
      <c r="C13" s="170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8"/>
      <c r="O13" s="95"/>
      <c r="P13" s="95"/>
      <c r="Q13" s="64"/>
      <c r="R13" s="72"/>
      <c r="S13" s="72"/>
      <c r="T13" s="72"/>
      <c r="U13" s="72"/>
      <c r="V13" s="72"/>
      <c r="W13" s="72"/>
      <c r="X13" s="72"/>
      <c r="Y13" s="72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</row>
    <row r="14" spans="1:156" customFormat="1" ht="15" customHeight="1" x14ac:dyDescent="0.25">
      <c r="A14" s="94"/>
      <c r="B14" s="94"/>
      <c r="C14" s="170"/>
      <c r="D14" s="69"/>
      <c r="E14" s="69"/>
      <c r="F14" s="69"/>
      <c r="G14" s="69"/>
      <c r="H14" s="69"/>
      <c r="I14" s="69"/>
      <c r="J14" s="69"/>
      <c r="K14" s="70"/>
      <c r="L14" s="70"/>
      <c r="M14" s="69"/>
      <c r="N14" s="60"/>
      <c r="O14" s="95"/>
      <c r="P14" s="95"/>
      <c r="Q14" s="64"/>
      <c r="R14" s="72"/>
      <c r="S14" s="72"/>
      <c r="T14" s="72"/>
      <c r="U14" s="72"/>
      <c r="V14" s="72"/>
      <c r="W14" s="72"/>
      <c r="X14" s="72"/>
      <c r="Y14" s="72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</row>
    <row r="15" spans="1:156" customFormat="1" ht="15" customHeight="1" x14ac:dyDescent="0.25">
      <c r="A15" s="94"/>
      <c r="B15" s="94"/>
      <c r="C15" s="170"/>
      <c r="D15" s="61"/>
      <c r="E15" s="61"/>
      <c r="F15" s="61"/>
      <c r="G15" s="61"/>
      <c r="H15" s="61"/>
      <c r="I15" s="61"/>
      <c r="J15" s="61"/>
      <c r="K15" s="62"/>
      <c r="L15" s="62"/>
      <c r="M15" s="61"/>
      <c r="N15" s="60"/>
      <c r="O15" s="95"/>
      <c r="P15" s="95"/>
      <c r="Q15" s="64"/>
      <c r="R15" s="72"/>
      <c r="S15" s="72"/>
      <c r="T15" s="72"/>
      <c r="U15" s="72"/>
      <c r="V15" s="72"/>
      <c r="W15" s="72"/>
      <c r="X15" s="72"/>
      <c r="Y15" s="72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</row>
    <row r="16" spans="1:156" customFormat="1" ht="15" customHeight="1" x14ac:dyDescent="0.25">
      <c r="A16" s="94"/>
      <c r="B16" s="94"/>
      <c r="C16" s="170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8"/>
      <c r="O16" s="95"/>
      <c r="P16" s="95"/>
      <c r="Q16" s="64"/>
      <c r="R16" s="72"/>
      <c r="S16" s="73"/>
      <c r="T16" s="72"/>
      <c r="U16" s="74" t="s">
        <v>41</v>
      </c>
      <c r="V16" s="75" t="s">
        <v>42</v>
      </c>
      <c r="W16" s="76" t="s">
        <v>43</v>
      </c>
      <c r="X16" s="72"/>
      <c r="Y16" s="72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</row>
    <row r="17" spans="1:156" customFormat="1" ht="15" customHeight="1" x14ac:dyDescent="0.25">
      <c r="A17" s="94"/>
      <c r="B17" s="94"/>
      <c r="C17" s="170"/>
      <c r="D17" s="69"/>
      <c r="E17" s="69"/>
      <c r="F17" s="69"/>
      <c r="G17" s="69"/>
      <c r="H17" s="69"/>
      <c r="I17" s="69"/>
      <c r="J17" s="69"/>
      <c r="K17" s="70"/>
      <c r="L17" s="70"/>
      <c r="M17" s="69"/>
      <c r="N17" s="60"/>
      <c r="O17" s="95"/>
      <c r="P17" s="95"/>
      <c r="Q17" s="64"/>
      <c r="R17" s="72"/>
      <c r="S17" s="72"/>
      <c r="T17" s="72"/>
      <c r="U17" s="77" t="s">
        <v>44</v>
      </c>
      <c r="V17" s="78" t="s">
        <v>42</v>
      </c>
      <c r="W17" s="79" t="s">
        <v>45</v>
      </c>
      <c r="X17" s="72"/>
      <c r="Y17" s="72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</row>
    <row r="18" spans="1:156" customFormat="1" ht="15" customHeight="1" x14ac:dyDescent="0.25">
      <c r="A18" s="94"/>
      <c r="B18" s="94"/>
      <c r="C18" s="170"/>
      <c r="D18" s="61"/>
      <c r="E18" s="61"/>
      <c r="F18" s="61"/>
      <c r="G18" s="61"/>
      <c r="H18" s="61"/>
      <c r="I18" s="61"/>
      <c r="J18" s="61"/>
      <c r="K18" s="62"/>
      <c r="L18" s="62"/>
      <c r="M18" s="61"/>
      <c r="N18" s="60"/>
      <c r="O18" s="95"/>
      <c r="P18" s="95"/>
      <c r="Q18" s="64"/>
      <c r="R18" s="72"/>
      <c r="S18" s="72"/>
      <c r="T18" s="72"/>
      <c r="U18" s="77" t="s">
        <v>46</v>
      </c>
      <c r="V18" s="78" t="s">
        <v>42</v>
      </c>
      <c r="W18" s="79" t="s">
        <v>47</v>
      </c>
      <c r="X18" s="72"/>
      <c r="Y18" s="72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</row>
    <row r="19" spans="1:156" customFormat="1" ht="15" customHeight="1" x14ac:dyDescent="0.25">
      <c r="A19" s="94"/>
      <c r="B19" s="94"/>
      <c r="C19" s="170"/>
      <c r="D19" s="61"/>
      <c r="E19" s="61"/>
      <c r="F19" s="61"/>
      <c r="G19" s="61"/>
      <c r="H19" s="61"/>
      <c r="I19" s="61"/>
      <c r="J19" s="61"/>
      <c r="K19" s="62"/>
      <c r="L19" s="62"/>
      <c r="M19" s="61"/>
      <c r="N19" s="60"/>
      <c r="O19" s="95"/>
      <c r="P19" s="95"/>
      <c r="Q19" s="64"/>
      <c r="R19" s="72"/>
      <c r="S19" s="72"/>
      <c r="T19" s="72"/>
      <c r="U19" s="77" t="s">
        <v>48</v>
      </c>
      <c r="V19" s="78" t="s">
        <v>42</v>
      </c>
      <c r="W19" s="79" t="s">
        <v>49</v>
      </c>
      <c r="X19" s="72"/>
      <c r="Y19" s="72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</row>
    <row r="20" spans="1:156" customFormat="1" ht="15" customHeight="1" x14ac:dyDescent="0.25">
      <c r="A20" s="94"/>
      <c r="B20" s="94"/>
      <c r="C20" s="170"/>
      <c r="D20" s="61"/>
      <c r="E20" s="61"/>
      <c r="F20" s="61"/>
      <c r="G20" s="61"/>
      <c r="H20" s="61"/>
      <c r="I20" s="61"/>
      <c r="J20" s="61"/>
      <c r="K20" s="62"/>
      <c r="L20" s="62"/>
      <c r="M20" s="61"/>
      <c r="N20" s="60"/>
      <c r="O20" s="95"/>
      <c r="P20" s="95"/>
      <c r="Q20" s="64"/>
      <c r="R20" s="72"/>
      <c r="S20" s="72"/>
      <c r="T20" s="72"/>
      <c r="U20" s="77" t="s">
        <v>50</v>
      </c>
      <c r="V20" s="78" t="s">
        <v>42</v>
      </c>
      <c r="W20" s="79" t="s">
        <v>51</v>
      </c>
      <c r="X20" s="72"/>
      <c r="Y20" s="72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</row>
    <row r="21" spans="1:156" customFormat="1" ht="15" customHeight="1" x14ac:dyDescent="0.25">
      <c r="A21" s="94"/>
      <c r="B21" s="94"/>
      <c r="C21" s="170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8"/>
      <c r="O21" s="95"/>
      <c r="P21" s="95"/>
      <c r="Q21" s="64"/>
      <c r="R21" s="72"/>
      <c r="S21" s="72"/>
      <c r="T21" s="72"/>
      <c r="U21" s="80" t="s">
        <v>52</v>
      </c>
      <c r="V21" s="81" t="s">
        <v>42</v>
      </c>
      <c r="W21" s="82" t="s">
        <v>53</v>
      </c>
      <c r="X21" s="72"/>
      <c r="Y21" s="72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</row>
    <row r="22" spans="1:156" customFormat="1" ht="15" customHeight="1" x14ac:dyDescent="0.25">
      <c r="A22" s="94"/>
      <c r="B22" s="94"/>
      <c r="C22" s="170"/>
      <c r="D22" s="69"/>
      <c r="E22" s="69"/>
      <c r="F22" s="69"/>
      <c r="G22" s="69"/>
      <c r="H22" s="69"/>
      <c r="I22" s="69"/>
      <c r="J22" s="69"/>
      <c r="K22" s="70"/>
      <c r="L22" s="70"/>
      <c r="M22" s="69"/>
      <c r="N22" s="60"/>
      <c r="O22" s="95"/>
      <c r="P22" s="95"/>
      <c r="Q22" s="64"/>
      <c r="R22" s="72"/>
      <c r="S22" s="72"/>
      <c r="T22" s="72"/>
      <c r="U22" s="72"/>
      <c r="V22" s="72"/>
      <c r="W22" s="72"/>
      <c r="X22" s="72"/>
      <c r="Y22" s="72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</row>
    <row r="23" spans="1:156" customFormat="1" ht="15" customHeight="1" x14ac:dyDescent="0.25">
      <c r="A23" s="94"/>
      <c r="B23" s="94"/>
      <c r="C23" s="170"/>
      <c r="D23" s="61"/>
      <c r="E23" s="61"/>
      <c r="F23" s="61"/>
      <c r="G23" s="61"/>
      <c r="H23" s="61"/>
      <c r="I23" s="61"/>
      <c r="J23" s="61"/>
      <c r="K23" s="62"/>
      <c r="L23" s="62"/>
      <c r="M23" s="61"/>
      <c r="N23" s="60"/>
      <c r="O23" s="95"/>
      <c r="P23" s="95"/>
      <c r="Q23" s="64"/>
      <c r="R23" s="72"/>
      <c r="S23" s="72"/>
      <c r="T23" s="72"/>
      <c r="U23" s="72"/>
      <c r="V23" s="72"/>
      <c r="W23" s="72"/>
      <c r="X23" s="72"/>
      <c r="Y23" s="72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</row>
    <row r="24" spans="1:156" s="63" customFormat="1" ht="6" customHeight="1" x14ac:dyDescent="0.2">
      <c r="A24" s="104"/>
      <c r="B24" s="113"/>
      <c r="C24" s="171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14"/>
      <c r="P24" s="105"/>
      <c r="Q24" s="65"/>
      <c r="R24" s="83"/>
      <c r="S24" s="72"/>
      <c r="T24" s="72"/>
      <c r="U24" s="72"/>
      <c r="V24" s="72"/>
      <c r="W24" s="72"/>
      <c r="X24" s="72"/>
      <c r="Y24" s="83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</row>
    <row r="25" spans="1:156" ht="15" customHeight="1" x14ac:dyDescent="0.2">
      <c r="A25" s="106"/>
      <c r="B25" s="106"/>
      <c r="C25" s="107"/>
      <c r="D25" s="157"/>
      <c r="E25" s="157"/>
      <c r="F25" s="159"/>
      <c r="G25" s="159"/>
      <c r="H25" s="159"/>
      <c r="I25" s="159"/>
      <c r="J25" s="159"/>
      <c r="K25" s="159"/>
      <c r="L25" s="159"/>
      <c r="M25" s="157"/>
      <c r="N25" s="159"/>
      <c r="O25" s="164"/>
      <c r="P25" s="108"/>
      <c r="S25" s="72"/>
      <c r="T25" s="72"/>
      <c r="U25" s="72"/>
      <c r="V25" s="72"/>
      <c r="W25" s="72"/>
      <c r="X25" s="72"/>
    </row>
    <row r="26" spans="1:156" ht="15" customHeight="1" x14ac:dyDescent="0.2">
      <c r="A26" s="106"/>
      <c r="B26" s="106"/>
      <c r="C26" s="108"/>
      <c r="D26" s="172"/>
      <c r="E26" s="173"/>
      <c r="F26" s="174"/>
      <c r="G26" s="174"/>
      <c r="H26" s="174"/>
      <c r="I26" s="174"/>
      <c r="J26" s="175"/>
      <c r="K26" s="165"/>
      <c r="L26" s="199" t="s">
        <v>58</v>
      </c>
      <c r="M26" s="200" t="s">
        <v>57</v>
      </c>
      <c r="N26" s="220">
        <v>800</v>
      </c>
      <c r="O26" s="164"/>
      <c r="P26" s="108"/>
    </row>
    <row r="27" spans="1:156" ht="15" customHeight="1" x14ac:dyDescent="0.2">
      <c r="A27" s="106"/>
      <c r="B27" s="106"/>
      <c r="C27" s="108"/>
      <c r="D27" s="182" t="s">
        <v>56</v>
      </c>
      <c r="E27" s="183" t="s">
        <v>57</v>
      </c>
      <c r="F27" s="184">
        <f>N26*N27*N28</f>
        <v>24000</v>
      </c>
      <c r="G27" s="185"/>
      <c r="H27" s="183" t="s">
        <v>57</v>
      </c>
      <c r="I27" s="186"/>
      <c r="J27" s="187">
        <f>F27/F29</f>
        <v>8.0808080808080813</v>
      </c>
      <c r="K27" s="159"/>
      <c r="L27" s="201" t="s">
        <v>62</v>
      </c>
      <c r="M27" s="202" t="s">
        <v>57</v>
      </c>
      <c r="N27" s="203">
        <v>30</v>
      </c>
      <c r="O27" s="164"/>
      <c r="P27" s="108"/>
    </row>
    <row r="28" spans="1:156" ht="7.5" customHeight="1" x14ac:dyDescent="0.2">
      <c r="A28" s="106"/>
      <c r="B28" s="106"/>
      <c r="C28" s="108"/>
      <c r="D28" s="188"/>
      <c r="E28" s="189"/>
      <c r="F28" s="190"/>
      <c r="G28" s="191"/>
      <c r="H28" s="189"/>
      <c r="I28" s="192"/>
      <c r="J28" s="193"/>
      <c r="K28" s="159"/>
      <c r="L28" s="204" t="s">
        <v>59</v>
      </c>
      <c r="M28" s="205" t="s">
        <v>57</v>
      </c>
      <c r="N28" s="206">
        <v>1</v>
      </c>
      <c r="O28" s="164"/>
      <c r="P28" s="108"/>
    </row>
    <row r="29" spans="1:156" ht="7.5" customHeight="1" x14ac:dyDescent="0.2">
      <c r="A29" s="106"/>
      <c r="B29" s="106"/>
      <c r="C29" s="108"/>
      <c r="D29" s="188"/>
      <c r="E29" s="189"/>
      <c r="F29" s="184">
        <f>N30*N31</f>
        <v>2970</v>
      </c>
      <c r="G29" s="191"/>
      <c r="H29" s="189"/>
      <c r="I29" s="192"/>
      <c r="J29" s="193"/>
      <c r="K29" s="160"/>
      <c r="L29" s="204"/>
      <c r="M29" s="205"/>
      <c r="N29" s="206"/>
      <c r="O29" s="164"/>
      <c r="P29" s="108"/>
    </row>
    <row r="30" spans="1:156" ht="15" customHeight="1" x14ac:dyDescent="0.2">
      <c r="A30" s="106"/>
      <c r="B30" s="106"/>
      <c r="C30" s="108"/>
      <c r="D30" s="194"/>
      <c r="E30" s="195"/>
      <c r="F30" s="190"/>
      <c r="G30" s="196"/>
      <c r="H30" s="195"/>
      <c r="I30" s="197"/>
      <c r="J30" s="198"/>
      <c r="K30" s="160"/>
      <c r="L30" s="207" t="s">
        <v>60</v>
      </c>
      <c r="M30" s="202" t="s">
        <v>57</v>
      </c>
      <c r="N30" s="203">
        <v>3960</v>
      </c>
      <c r="O30" s="164"/>
      <c r="P30" s="108"/>
    </row>
    <row r="31" spans="1:156" ht="15" customHeight="1" x14ac:dyDescent="0.2">
      <c r="A31" s="106"/>
      <c r="B31" s="106"/>
      <c r="C31" s="108"/>
      <c r="D31" s="176"/>
      <c r="E31" s="177"/>
      <c r="F31" s="178"/>
      <c r="G31" s="178"/>
      <c r="H31" s="178"/>
      <c r="I31" s="178"/>
      <c r="J31" s="179"/>
      <c r="K31" s="160"/>
      <c r="L31" s="208" t="s">
        <v>61</v>
      </c>
      <c r="M31" s="209" t="s">
        <v>57</v>
      </c>
      <c r="N31" s="210">
        <v>0.75</v>
      </c>
      <c r="O31" s="164"/>
      <c r="P31" s="108"/>
    </row>
    <row r="32" spans="1:156" ht="15" customHeight="1" x14ac:dyDescent="0.2">
      <c r="A32" s="106"/>
      <c r="B32" s="106"/>
      <c r="C32" s="107"/>
      <c r="D32" s="165"/>
      <c r="E32" s="159"/>
      <c r="F32" s="169"/>
      <c r="G32" s="169"/>
      <c r="H32" s="169"/>
      <c r="I32" s="169"/>
      <c r="J32" s="169"/>
      <c r="K32" s="160"/>
      <c r="L32" s="167"/>
      <c r="M32" s="160"/>
      <c r="N32" s="166"/>
      <c r="O32" s="164"/>
      <c r="P32" s="108"/>
    </row>
    <row r="33" spans="1:25" x14ac:dyDescent="0.2">
      <c r="A33" s="106"/>
      <c r="B33" s="109"/>
      <c r="C33" s="110"/>
      <c r="D33" s="111"/>
      <c r="E33" s="111"/>
      <c r="F33" s="110"/>
      <c r="G33" s="110"/>
      <c r="H33" s="110"/>
      <c r="I33" s="110"/>
      <c r="J33" s="110"/>
      <c r="K33" s="110"/>
      <c r="L33" s="110"/>
      <c r="M33" s="111"/>
      <c r="N33" s="110"/>
      <c r="O33" s="112"/>
      <c r="P33" s="108"/>
    </row>
    <row r="34" spans="1:25" s="66" customFormat="1" x14ac:dyDescent="0.2">
      <c r="A34" s="106"/>
      <c r="B34" s="107"/>
      <c r="C34" s="107"/>
      <c r="D34" s="115"/>
      <c r="E34" s="115"/>
      <c r="F34" s="107"/>
      <c r="G34" s="107"/>
      <c r="H34" s="107"/>
      <c r="I34" s="107"/>
      <c r="J34" s="107"/>
      <c r="K34" s="107"/>
      <c r="L34" s="107"/>
      <c r="M34" s="115"/>
      <c r="N34" s="107"/>
      <c r="O34" s="107"/>
      <c r="P34" s="108"/>
      <c r="R34" s="83"/>
      <c r="S34" s="83"/>
      <c r="T34" s="83"/>
      <c r="U34" s="83"/>
      <c r="V34" s="83"/>
      <c r="W34" s="83"/>
      <c r="X34" s="83"/>
      <c r="Y34" s="83"/>
    </row>
    <row r="35" spans="1:25" s="216" customFormat="1" ht="15" x14ac:dyDescent="0.25">
      <c r="A35" s="212"/>
      <c r="B35" s="219" t="s">
        <v>65</v>
      </c>
      <c r="C35" s="213"/>
      <c r="D35" s="214"/>
      <c r="E35" s="214"/>
      <c r="F35" s="213"/>
      <c r="G35" s="213"/>
      <c r="H35" s="213"/>
      <c r="I35" s="213"/>
      <c r="J35" s="213"/>
      <c r="K35" s="213"/>
      <c r="L35" s="213"/>
      <c r="M35" s="214"/>
      <c r="N35" s="213"/>
      <c r="O35" s="218" t="s">
        <v>64</v>
      </c>
      <c r="P35" s="215"/>
      <c r="R35" s="217"/>
      <c r="S35" s="217"/>
      <c r="T35" s="217"/>
      <c r="U35" s="217"/>
      <c r="V35" s="217"/>
      <c r="W35" s="217"/>
      <c r="X35" s="217"/>
      <c r="Y35" s="217"/>
    </row>
    <row r="36" spans="1:25" s="66" customFormat="1" x14ac:dyDescent="0.2">
      <c r="A36" s="107"/>
      <c r="B36" s="107"/>
      <c r="C36" s="107"/>
      <c r="D36" s="115"/>
      <c r="E36" s="115"/>
      <c r="F36" s="107"/>
      <c r="G36" s="107"/>
      <c r="H36" s="107"/>
      <c r="I36" s="107"/>
      <c r="J36" s="107"/>
      <c r="K36" s="107"/>
      <c r="L36" s="107"/>
      <c r="M36" s="115"/>
      <c r="N36" s="107"/>
      <c r="O36" s="107"/>
      <c r="P36" s="107"/>
      <c r="R36" s="83"/>
      <c r="S36" s="83"/>
      <c r="T36" s="83"/>
      <c r="U36" s="83"/>
      <c r="V36" s="83"/>
      <c r="W36" s="83"/>
      <c r="X36" s="83"/>
      <c r="Y36" s="83"/>
    </row>
    <row r="37" spans="1:25" s="66" customFormat="1" x14ac:dyDescent="0.2">
      <c r="D37" s="71"/>
      <c r="E37" s="71"/>
      <c r="M37" s="71"/>
      <c r="R37" s="83"/>
      <c r="S37" s="83"/>
      <c r="T37" s="83"/>
      <c r="U37" s="83"/>
      <c r="V37" s="83"/>
      <c r="W37" s="83"/>
      <c r="X37" s="83"/>
      <c r="Y37" s="83"/>
    </row>
    <row r="38" spans="1:25" s="66" customFormat="1" x14ac:dyDescent="0.2">
      <c r="D38" s="71"/>
      <c r="E38" s="71"/>
      <c r="M38" s="71"/>
      <c r="R38" s="83"/>
      <c r="S38" s="83"/>
      <c r="T38" s="83"/>
      <c r="U38" s="83"/>
      <c r="V38" s="83"/>
      <c r="W38" s="83"/>
      <c r="X38" s="83"/>
      <c r="Y38" s="83"/>
    </row>
    <row r="39" spans="1:25" s="66" customFormat="1" x14ac:dyDescent="0.2">
      <c r="D39" s="71"/>
      <c r="E39" s="71"/>
      <c r="M39" s="71"/>
      <c r="R39" s="83"/>
      <c r="S39" s="83"/>
      <c r="T39" s="83"/>
      <c r="U39" s="83"/>
      <c r="V39" s="83"/>
      <c r="W39" s="83"/>
      <c r="X39" s="83"/>
      <c r="Y39" s="83"/>
    </row>
    <row r="40" spans="1:25" s="66" customFormat="1" x14ac:dyDescent="0.2">
      <c r="D40" s="71"/>
      <c r="E40" s="71"/>
      <c r="M40" s="71"/>
      <c r="R40" s="83"/>
      <c r="S40" s="83"/>
      <c r="T40" s="83"/>
      <c r="U40" s="83"/>
      <c r="V40" s="83"/>
      <c r="W40" s="83"/>
      <c r="X40" s="83"/>
      <c r="Y40" s="83"/>
    </row>
    <row r="41" spans="1:25" s="66" customFormat="1" x14ac:dyDescent="0.2">
      <c r="D41" s="71"/>
      <c r="E41" s="71"/>
      <c r="M41" s="71"/>
      <c r="R41" s="83"/>
      <c r="S41" s="83"/>
      <c r="T41" s="83"/>
      <c r="U41" s="83"/>
      <c r="V41" s="83"/>
      <c r="W41" s="83"/>
      <c r="X41" s="83"/>
      <c r="Y41" s="83"/>
    </row>
    <row r="42" spans="1:25" s="66" customFormat="1" x14ac:dyDescent="0.2">
      <c r="D42" s="71"/>
      <c r="E42" s="71"/>
      <c r="M42" s="71"/>
      <c r="R42" s="83"/>
      <c r="S42" s="83"/>
      <c r="T42" s="83"/>
      <c r="U42" s="83"/>
      <c r="V42" s="83"/>
      <c r="W42" s="83"/>
      <c r="X42" s="83"/>
      <c r="Y42" s="83"/>
    </row>
    <row r="43" spans="1:25" s="66" customFormat="1" x14ac:dyDescent="0.2">
      <c r="D43" s="71"/>
      <c r="E43" s="71"/>
      <c r="M43" s="71"/>
      <c r="R43" s="83"/>
      <c r="S43" s="83"/>
      <c r="T43" s="83"/>
      <c r="U43" s="83"/>
      <c r="V43" s="83"/>
      <c r="W43" s="83"/>
      <c r="X43" s="83"/>
      <c r="Y43" s="83"/>
    </row>
    <row r="44" spans="1:25" s="66" customFormat="1" x14ac:dyDescent="0.2">
      <c r="D44" s="71"/>
      <c r="E44" s="71"/>
      <c r="M44" s="71"/>
      <c r="R44" s="83"/>
      <c r="S44" s="83"/>
      <c r="T44" s="83"/>
      <c r="U44" s="83"/>
      <c r="V44" s="83"/>
      <c r="W44" s="83"/>
      <c r="X44" s="83"/>
      <c r="Y44" s="83"/>
    </row>
    <row r="45" spans="1:25" s="66" customFormat="1" x14ac:dyDescent="0.2">
      <c r="D45" s="71"/>
      <c r="E45" s="71"/>
      <c r="M45" s="71"/>
      <c r="R45" s="83"/>
      <c r="S45" s="83"/>
      <c r="T45" s="83"/>
      <c r="U45" s="83"/>
      <c r="V45" s="83"/>
      <c r="W45" s="83"/>
      <c r="X45" s="83"/>
      <c r="Y45" s="83"/>
    </row>
    <row r="46" spans="1:25" s="66" customFormat="1" x14ac:dyDescent="0.2">
      <c r="D46" s="71"/>
      <c r="E46" s="71"/>
      <c r="M46" s="71"/>
      <c r="R46" s="83"/>
      <c r="S46" s="83"/>
      <c r="T46" s="83"/>
      <c r="U46" s="83"/>
      <c r="V46" s="83"/>
      <c r="W46" s="83"/>
      <c r="X46" s="83"/>
      <c r="Y46" s="83"/>
    </row>
    <row r="47" spans="1:25" s="66" customFormat="1" x14ac:dyDescent="0.2">
      <c r="D47" s="71"/>
      <c r="E47" s="71"/>
      <c r="M47" s="71"/>
      <c r="R47" s="83"/>
      <c r="S47" s="83"/>
      <c r="T47" s="83"/>
      <c r="U47" s="83"/>
      <c r="V47" s="83"/>
      <c r="W47" s="83"/>
      <c r="X47" s="83"/>
      <c r="Y47" s="83"/>
    </row>
    <row r="48" spans="1:25" s="66" customFormat="1" x14ac:dyDescent="0.2">
      <c r="D48" s="71"/>
      <c r="E48" s="71"/>
      <c r="M48" s="71"/>
      <c r="R48" s="83"/>
      <c r="S48" s="83"/>
      <c r="T48" s="83"/>
      <c r="U48" s="83"/>
      <c r="V48" s="83"/>
      <c r="W48" s="83"/>
      <c r="X48" s="83"/>
      <c r="Y48" s="83"/>
    </row>
    <row r="49" spans="4:25" s="66" customFormat="1" x14ac:dyDescent="0.2">
      <c r="D49" s="71"/>
      <c r="E49" s="71"/>
      <c r="M49" s="71"/>
      <c r="R49" s="83"/>
      <c r="S49" s="83"/>
      <c r="T49" s="83"/>
      <c r="U49" s="83"/>
      <c r="V49" s="83"/>
      <c r="W49" s="83"/>
      <c r="X49" s="83"/>
      <c r="Y49" s="83"/>
    </row>
    <row r="50" spans="4:25" s="66" customFormat="1" x14ac:dyDescent="0.2">
      <c r="D50" s="71"/>
      <c r="E50" s="71"/>
      <c r="M50" s="71"/>
      <c r="R50" s="83"/>
      <c r="S50" s="83"/>
      <c r="T50" s="83"/>
      <c r="U50" s="83"/>
      <c r="V50" s="83"/>
      <c r="W50" s="83"/>
      <c r="X50" s="83"/>
      <c r="Y50" s="83"/>
    </row>
    <row r="51" spans="4:25" s="66" customFormat="1" x14ac:dyDescent="0.2">
      <c r="D51" s="71"/>
      <c r="E51" s="71"/>
      <c r="M51" s="71"/>
      <c r="R51" s="83"/>
      <c r="S51" s="83"/>
      <c r="T51" s="83"/>
      <c r="U51" s="83"/>
      <c r="V51" s="83"/>
      <c r="W51" s="83"/>
      <c r="X51" s="83"/>
      <c r="Y51" s="83"/>
    </row>
    <row r="52" spans="4:25" s="66" customFormat="1" x14ac:dyDescent="0.2">
      <c r="D52" s="71"/>
      <c r="E52" s="71"/>
      <c r="M52" s="71"/>
      <c r="R52" s="83"/>
      <c r="S52" s="83"/>
      <c r="T52" s="83"/>
      <c r="U52" s="83"/>
      <c r="V52" s="83"/>
      <c r="W52" s="83"/>
      <c r="X52" s="83"/>
      <c r="Y52" s="83"/>
    </row>
    <row r="53" spans="4:25" s="66" customFormat="1" x14ac:dyDescent="0.2">
      <c r="D53" s="71"/>
      <c r="E53" s="71"/>
      <c r="M53" s="71"/>
      <c r="R53" s="83"/>
      <c r="S53" s="83"/>
      <c r="T53" s="83"/>
      <c r="U53" s="83"/>
      <c r="V53" s="83"/>
      <c r="W53" s="83"/>
      <c r="X53" s="83"/>
      <c r="Y53" s="83"/>
    </row>
    <row r="54" spans="4:25" s="66" customFormat="1" x14ac:dyDescent="0.2">
      <c r="D54" s="71"/>
      <c r="E54" s="71"/>
      <c r="M54" s="71"/>
      <c r="R54" s="83"/>
      <c r="S54" s="83"/>
      <c r="T54" s="83"/>
      <c r="U54" s="83"/>
      <c r="V54" s="83"/>
      <c r="W54" s="83"/>
      <c r="X54" s="83"/>
      <c r="Y54" s="83"/>
    </row>
    <row r="55" spans="4:25" s="66" customFormat="1" x14ac:dyDescent="0.2">
      <c r="D55" s="71"/>
      <c r="E55" s="71"/>
      <c r="M55" s="71"/>
      <c r="R55" s="83"/>
      <c r="S55" s="83"/>
      <c r="T55" s="83"/>
      <c r="U55" s="83"/>
      <c r="V55" s="83"/>
      <c r="W55" s="83"/>
      <c r="X55" s="83"/>
      <c r="Y55" s="83"/>
    </row>
    <row r="56" spans="4:25" s="66" customFormat="1" x14ac:dyDescent="0.2">
      <c r="D56" s="71"/>
      <c r="E56" s="71"/>
      <c r="M56" s="71"/>
      <c r="R56" s="83"/>
      <c r="S56" s="83"/>
      <c r="T56" s="83"/>
      <c r="U56" s="83"/>
      <c r="V56" s="83"/>
      <c r="W56" s="83"/>
      <c r="X56" s="83"/>
      <c r="Y56" s="83"/>
    </row>
    <row r="57" spans="4:25" s="66" customFormat="1" x14ac:dyDescent="0.2">
      <c r="D57" s="71"/>
      <c r="E57" s="71"/>
      <c r="M57" s="71"/>
      <c r="R57" s="83"/>
      <c r="S57" s="83"/>
      <c r="T57" s="83"/>
      <c r="U57" s="83"/>
      <c r="V57" s="83"/>
      <c r="W57" s="83"/>
      <c r="X57" s="83"/>
      <c r="Y57" s="83"/>
    </row>
    <row r="58" spans="4:25" s="66" customFormat="1" x14ac:dyDescent="0.2">
      <c r="D58" s="71"/>
      <c r="E58" s="71"/>
      <c r="M58" s="71"/>
      <c r="R58" s="83"/>
      <c r="S58" s="83"/>
      <c r="T58" s="83"/>
      <c r="U58" s="83"/>
      <c r="V58" s="83"/>
      <c r="W58" s="83"/>
      <c r="X58" s="83"/>
      <c r="Y58" s="83"/>
    </row>
    <row r="59" spans="4:25" s="66" customFormat="1" x14ac:dyDescent="0.2">
      <c r="D59" s="71"/>
      <c r="E59" s="71"/>
      <c r="M59" s="71"/>
      <c r="R59" s="83"/>
      <c r="S59" s="83"/>
      <c r="T59" s="83"/>
      <c r="U59" s="83"/>
      <c r="V59" s="83"/>
      <c r="W59" s="83"/>
      <c r="X59" s="83"/>
      <c r="Y59" s="83"/>
    </row>
    <row r="60" spans="4:25" s="66" customFormat="1" x14ac:dyDescent="0.2">
      <c r="D60" s="71"/>
      <c r="E60" s="71"/>
      <c r="M60" s="71"/>
      <c r="R60" s="83"/>
      <c r="S60" s="83"/>
      <c r="T60" s="83"/>
      <c r="U60" s="83"/>
      <c r="V60" s="83"/>
      <c r="W60" s="83"/>
      <c r="X60" s="83"/>
      <c r="Y60" s="83"/>
    </row>
    <row r="61" spans="4:25" s="66" customFormat="1" x14ac:dyDescent="0.2">
      <c r="D61" s="71"/>
      <c r="E61" s="71"/>
      <c r="M61" s="71"/>
      <c r="R61" s="83"/>
      <c r="S61" s="83"/>
      <c r="T61" s="83"/>
      <c r="U61" s="83"/>
      <c r="V61" s="83"/>
      <c r="W61" s="83"/>
      <c r="X61" s="83"/>
      <c r="Y61" s="83"/>
    </row>
    <row r="62" spans="4:25" s="66" customFormat="1" x14ac:dyDescent="0.2">
      <c r="D62" s="71"/>
      <c r="E62" s="71"/>
      <c r="M62" s="71"/>
      <c r="R62" s="83"/>
      <c r="S62" s="83"/>
      <c r="T62" s="83"/>
      <c r="U62" s="83"/>
      <c r="V62" s="83"/>
      <c r="W62" s="83"/>
      <c r="X62" s="83"/>
      <c r="Y62" s="83"/>
    </row>
    <row r="63" spans="4:25" s="66" customFormat="1" x14ac:dyDescent="0.2">
      <c r="D63" s="71"/>
      <c r="E63" s="71"/>
      <c r="M63" s="71"/>
      <c r="R63" s="83"/>
      <c r="S63" s="83"/>
      <c r="T63" s="83"/>
      <c r="U63" s="83"/>
      <c r="V63" s="83"/>
      <c r="W63" s="83"/>
      <c r="X63" s="83"/>
      <c r="Y63" s="83"/>
    </row>
    <row r="64" spans="4:25" s="66" customFormat="1" x14ac:dyDescent="0.2">
      <c r="D64" s="71"/>
      <c r="E64" s="71"/>
      <c r="M64" s="71"/>
      <c r="R64" s="83"/>
      <c r="S64" s="83"/>
      <c r="T64" s="83"/>
      <c r="U64" s="83"/>
      <c r="V64" s="83"/>
      <c r="W64" s="83"/>
      <c r="X64" s="83"/>
      <c r="Y64" s="83"/>
    </row>
    <row r="65" spans="4:25" s="66" customFormat="1" x14ac:dyDescent="0.2">
      <c r="D65" s="71"/>
      <c r="E65" s="71"/>
      <c r="M65" s="71"/>
      <c r="R65" s="83"/>
      <c r="S65" s="83"/>
      <c r="T65" s="83"/>
      <c r="U65" s="83"/>
      <c r="V65" s="83"/>
      <c r="W65" s="83"/>
      <c r="X65" s="83"/>
      <c r="Y65" s="83"/>
    </row>
    <row r="66" spans="4:25" s="66" customFormat="1" x14ac:dyDescent="0.2">
      <c r="D66" s="71"/>
      <c r="E66" s="71"/>
      <c r="M66" s="71"/>
      <c r="R66" s="83"/>
      <c r="S66" s="83"/>
      <c r="T66" s="83"/>
      <c r="U66" s="83"/>
      <c r="V66" s="83"/>
      <c r="W66" s="83"/>
      <c r="X66" s="83"/>
      <c r="Y66" s="83"/>
    </row>
    <row r="67" spans="4:25" s="66" customFormat="1" x14ac:dyDescent="0.2">
      <c r="D67" s="71"/>
      <c r="E67" s="71"/>
      <c r="M67" s="71"/>
      <c r="R67" s="83"/>
      <c r="S67" s="83"/>
      <c r="T67" s="83"/>
      <c r="U67" s="83"/>
      <c r="V67" s="83"/>
      <c r="W67" s="83"/>
      <c r="X67" s="83"/>
      <c r="Y67" s="83"/>
    </row>
    <row r="68" spans="4:25" s="66" customFormat="1" x14ac:dyDescent="0.2">
      <c r="D68" s="71"/>
      <c r="E68" s="71"/>
      <c r="M68" s="71"/>
      <c r="R68" s="83"/>
      <c r="S68" s="83"/>
      <c r="T68" s="83"/>
      <c r="U68" s="83"/>
      <c r="V68" s="83"/>
      <c r="W68" s="83"/>
      <c r="X68" s="83"/>
      <c r="Y68" s="83"/>
    </row>
    <row r="69" spans="4:25" s="66" customFormat="1" x14ac:dyDescent="0.2">
      <c r="D69" s="71"/>
      <c r="E69" s="71"/>
      <c r="M69" s="71"/>
      <c r="R69" s="83"/>
      <c r="S69" s="83"/>
      <c r="T69" s="83"/>
      <c r="U69" s="83"/>
      <c r="V69" s="83"/>
      <c r="W69" s="83"/>
      <c r="X69" s="83"/>
      <c r="Y69" s="83"/>
    </row>
    <row r="70" spans="4:25" s="66" customFormat="1" x14ac:dyDescent="0.2">
      <c r="D70" s="71"/>
      <c r="E70" s="71"/>
      <c r="M70" s="71"/>
      <c r="R70" s="83"/>
      <c r="S70" s="83"/>
      <c r="T70" s="83"/>
      <c r="U70" s="83"/>
      <c r="V70" s="83"/>
      <c r="W70" s="83"/>
      <c r="X70" s="83"/>
      <c r="Y70" s="83"/>
    </row>
    <row r="71" spans="4:25" s="66" customFormat="1" x14ac:dyDescent="0.2">
      <c r="D71" s="71"/>
      <c r="E71" s="71"/>
      <c r="M71" s="71"/>
      <c r="R71" s="83"/>
      <c r="S71" s="83"/>
      <c r="T71" s="83"/>
      <c r="U71" s="83"/>
      <c r="V71" s="83"/>
      <c r="W71" s="83"/>
      <c r="X71" s="83"/>
      <c r="Y71" s="83"/>
    </row>
    <row r="72" spans="4:25" s="66" customFormat="1" x14ac:dyDescent="0.2">
      <c r="D72" s="71"/>
      <c r="E72" s="71"/>
      <c r="M72" s="71"/>
      <c r="R72" s="83"/>
      <c r="S72" s="83"/>
      <c r="T72" s="83"/>
      <c r="U72" s="83"/>
      <c r="V72" s="83"/>
      <c r="W72" s="83"/>
      <c r="X72" s="83"/>
      <c r="Y72" s="83"/>
    </row>
    <row r="73" spans="4:25" s="66" customFormat="1" x14ac:dyDescent="0.2">
      <c r="D73" s="71"/>
      <c r="E73" s="71"/>
      <c r="M73" s="71"/>
      <c r="R73" s="83"/>
      <c r="S73" s="83"/>
      <c r="T73" s="83"/>
      <c r="U73" s="83"/>
      <c r="V73" s="83"/>
      <c r="W73" s="83"/>
      <c r="X73" s="83"/>
      <c r="Y73" s="83"/>
    </row>
    <row r="74" spans="4:25" s="66" customFormat="1" x14ac:dyDescent="0.2">
      <c r="D74" s="71"/>
      <c r="E74" s="71"/>
      <c r="M74" s="71"/>
      <c r="R74" s="83"/>
      <c r="S74" s="83"/>
      <c r="T74" s="83"/>
      <c r="U74" s="83"/>
      <c r="V74" s="83"/>
      <c r="W74" s="83"/>
      <c r="X74" s="83"/>
      <c r="Y74" s="83"/>
    </row>
    <row r="75" spans="4:25" s="66" customFormat="1" x14ac:dyDescent="0.2">
      <c r="D75" s="71"/>
      <c r="E75" s="71"/>
      <c r="M75" s="71"/>
      <c r="R75" s="83"/>
      <c r="S75" s="83"/>
      <c r="T75" s="83"/>
      <c r="U75" s="83"/>
      <c r="V75" s="83"/>
      <c r="W75" s="83"/>
      <c r="X75" s="83"/>
      <c r="Y75" s="83"/>
    </row>
    <row r="76" spans="4:25" s="66" customFormat="1" x14ac:dyDescent="0.2">
      <c r="D76" s="71"/>
      <c r="E76" s="71"/>
      <c r="M76" s="71"/>
      <c r="R76" s="83"/>
      <c r="S76" s="83"/>
      <c r="T76" s="83"/>
      <c r="U76" s="83"/>
      <c r="V76" s="83"/>
      <c r="W76" s="83"/>
      <c r="X76" s="83"/>
      <c r="Y76" s="83"/>
    </row>
    <row r="77" spans="4:25" s="66" customFormat="1" x14ac:dyDescent="0.2">
      <c r="D77" s="71"/>
      <c r="E77" s="71"/>
      <c r="M77" s="71"/>
      <c r="R77" s="83"/>
      <c r="S77" s="83"/>
      <c r="T77" s="83"/>
      <c r="U77" s="83"/>
      <c r="V77" s="83"/>
      <c r="W77" s="83"/>
      <c r="X77" s="83"/>
      <c r="Y77" s="83"/>
    </row>
    <row r="78" spans="4:25" s="66" customFormat="1" x14ac:dyDescent="0.2">
      <c r="D78" s="71"/>
      <c r="E78" s="71"/>
      <c r="M78" s="71"/>
      <c r="R78" s="83"/>
      <c r="S78" s="83"/>
      <c r="T78" s="83"/>
      <c r="U78" s="83"/>
      <c r="V78" s="83"/>
      <c r="W78" s="83"/>
      <c r="X78" s="83"/>
      <c r="Y78" s="83"/>
    </row>
    <row r="79" spans="4:25" s="66" customFormat="1" x14ac:dyDescent="0.2">
      <c r="D79" s="71"/>
      <c r="E79" s="71"/>
      <c r="M79" s="71"/>
      <c r="R79" s="83"/>
      <c r="S79" s="83"/>
      <c r="T79" s="83"/>
      <c r="U79" s="83"/>
      <c r="V79" s="83"/>
      <c r="W79" s="83"/>
      <c r="X79" s="83"/>
      <c r="Y79" s="83"/>
    </row>
    <row r="80" spans="4:25" s="66" customFormat="1" x14ac:dyDescent="0.2">
      <c r="D80" s="71"/>
      <c r="E80" s="71"/>
      <c r="M80" s="71"/>
      <c r="R80" s="83"/>
      <c r="S80" s="83"/>
      <c r="T80" s="83"/>
      <c r="U80" s="83"/>
      <c r="V80" s="83"/>
      <c r="W80" s="83"/>
      <c r="X80" s="83"/>
      <c r="Y80" s="83"/>
    </row>
    <row r="81" spans="4:25" s="66" customFormat="1" x14ac:dyDescent="0.2">
      <c r="D81" s="71"/>
      <c r="E81" s="71"/>
      <c r="M81" s="71"/>
      <c r="R81" s="83"/>
      <c r="S81" s="83"/>
      <c r="T81" s="83"/>
      <c r="U81" s="83"/>
      <c r="V81" s="83"/>
      <c r="W81" s="83"/>
      <c r="X81" s="83"/>
      <c r="Y81" s="83"/>
    </row>
    <row r="82" spans="4:25" s="66" customFormat="1" x14ac:dyDescent="0.2">
      <c r="D82" s="71"/>
      <c r="E82" s="71"/>
      <c r="M82" s="71"/>
      <c r="R82" s="83"/>
      <c r="S82" s="83"/>
      <c r="T82" s="83"/>
      <c r="U82" s="83"/>
      <c r="V82" s="83"/>
      <c r="W82" s="83"/>
      <c r="X82" s="83"/>
      <c r="Y82" s="83"/>
    </row>
    <row r="83" spans="4:25" s="66" customFormat="1" x14ac:dyDescent="0.2">
      <c r="D83" s="71"/>
      <c r="E83" s="71"/>
      <c r="M83" s="71"/>
      <c r="R83" s="83"/>
      <c r="S83" s="83"/>
      <c r="T83" s="83"/>
      <c r="U83" s="83"/>
      <c r="V83" s="83"/>
      <c r="W83" s="83"/>
      <c r="X83" s="83"/>
      <c r="Y83" s="83"/>
    </row>
    <row r="84" spans="4:25" s="66" customFormat="1" x14ac:dyDescent="0.2">
      <c r="D84" s="71"/>
      <c r="E84" s="71"/>
      <c r="M84" s="71"/>
      <c r="R84" s="83"/>
      <c r="S84" s="83"/>
      <c r="T84" s="83"/>
      <c r="U84" s="83"/>
      <c r="V84" s="83"/>
      <c r="W84" s="83"/>
      <c r="X84" s="83"/>
      <c r="Y84" s="83"/>
    </row>
    <row r="85" spans="4:25" s="66" customFormat="1" x14ac:dyDescent="0.2">
      <c r="D85" s="71"/>
      <c r="E85" s="71"/>
      <c r="M85" s="71"/>
      <c r="R85" s="83"/>
      <c r="S85" s="83"/>
      <c r="T85" s="83"/>
      <c r="U85" s="83"/>
      <c r="V85" s="83"/>
      <c r="W85" s="83"/>
      <c r="X85" s="83"/>
      <c r="Y85" s="83"/>
    </row>
    <row r="86" spans="4:25" s="66" customFormat="1" x14ac:dyDescent="0.2">
      <c r="D86" s="71"/>
      <c r="E86" s="71"/>
      <c r="M86" s="71"/>
      <c r="R86" s="83"/>
      <c r="S86" s="83"/>
      <c r="T86" s="83"/>
      <c r="U86" s="83"/>
      <c r="V86" s="83"/>
      <c r="W86" s="83"/>
      <c r="X86" s="83"/>
      <c r="Y86" s="83"/>
    </row>
    <row r="87" spans="4:25" s="66" customFormat="1" x14ac:dyDescent="0.2">
      <c r="D87" s="71"/>
      <c r="E87" s="71"/>
      <c r="M87" s="71"/>
      <c r="R87" s="83"/>
      <c r="S87" s="83"/>
      <c r="T87" s="83"/>
      <c r="U87" s="83"/>
      <c r="V87" s="83"/>
      <c r="W87" s="83"/>
      <c r="X87" s="83"/>
      <c r="Y87" s="83"/>
    </row>
    <row r="88" spans="4:25" s="66" customFormat="1" x14ac:dyDescent="0.2">
      <c r="D88" s="71"/>
      <c r="E88" s="71"/>
      <c r="M88" s="71"/>
      <c r="R88" s="83"/>
      <c r="S88" s="83"/>
      <c r="T88" s="83"/>
      <c r="U88" s="83"/>
      <c r="V88" s="83"/>
      <c r="W88" s="83"/>
      <c r="X88" s="83"/>
      <c r="Y88" s="83"/>
    </row>
    <row r="89" spans="4:25" s="66" customFormat="1" x14ac:dyDescent="0.2">
      <c r="D89" s="71"/>
      <c r="E89" s="71"/>
      <c r="M89" s="71"/>
      <c r="R89" s="83"/>
      <c r="S89" s="83"/>
      <c r="T89" s="83"/>
      <c r="U89" s="83"/>
      <c r="V89" s="83"/>
      <c r="W89" s="83"/>
      <c r="X89" s="83"/>
      <c r="Y89" s="83"/>
    </row>
    <row r="90" spans="4:25" s="66" customFormat="1" x14ac:dyDescent="0.2">
      <c r="D90" s="71"/>
      <c r="E90" s="71"/>
      <c r="M90" s="71"/>
      <c r="R90" s="83"/>
      <c r="S90" s="83"/>
      <c r="T90" s="83"/>
      <c r="U90" s="83"/>
      <c r="V90" s="83"/>
      <c r="W90" s="83"/>
      <c r="X90" s="83"/>
      <c r="Y90" s="83"/>
    </row>
    <row r="91" spans="4:25" s="66" customFormat="1" x14ac:dyDescent="0.2">
      <c r="D91" s="71"/>
      <c r="E91" s="71"/>
      <c r="M91" s="71"/>
      <c r="R91" s="83"/>
      <c r="S91" s="83"/>
      <c r="T91" s="83"/>
      <c r="U91" s="83"/>
      <c r="V91" s="83"/>
      <c r="W91" s="83"/>
      <c r="X91" s="83"/>
      <c r="Y91" s="83"/>
    </row>
    <row r="92" spans="4:25" s="66" customFormat="1" x14ac:dyDescent="0.2">
      <c r="D92" s="71"/>
      <c r="E92" s="71"/>
      <c r="M92" s="71"/>
      <c r="R92" s="83"/>
      <c r="S92" s="83"/>
      <c r="T92" s="83"/>
      <c r="U92" s="83"/>
      <c r="V92" s="83"/>
      <c r="W92" s="83"/>
      <c r="X92" s="83"/>
      <c r="Y92" s="83"/>
    </row>
    <row r="93" spans="4:25" s="66" customFormat="1" x14ac:dyDescent="0.2">
      <c r="D93" s="71"/>
      <c r="E93" s="71"/>
      <c r="M93" s="71"/>
      <c r="R93" s="83"/>
      <c r="S93" s="83"/>
      <c r="T93" s="83"/>
      <c r="U93" s="83"/>
      <c r="V93" s="83"/>
      <c r="W93" s="83"/>
      <c r="X93" s="83"/>
      <c r="Y93" s="83"/>
    </row>
    <row r="94" spans="4:25" s="66" customFormat="1" x14ac:dyDescent="0.2">
      <c r="D94" s="71"/>
      <c r="E94" s="71"/>
      <c r="M94" s="71"/>
      <c r="R94" s="83"/>
      <c r="S94" s="83"/>
      <c r="T94" s="83"/>
      <c r="U94" s="83"/>
      <c r="V94" s="83"/>
      <c r="W94" s="83"/>
      <c r="X94" s="83"/>
      <c r="Y94" s="83"/>
    </row>
    <row r="95" spans="4:25" s="66" customFormat="1" x14ac:dyDescent="0.2">
      <c r="D95" s="71"/>
      <c r="E95" s="71"/>
      <c r="M95" s="71"/>
      <c r="R95" s="83"/>
      <c r="S95" s="83"/>
      <c r="T95" s="83"/>
      <c r="U95" s="83"/>
      <c r="V95" s="83"/>
      <c r="W95" s="83"/>
      <c r="X95" s="83"/>
      <c r="Y95" s="83"/>
    </row>
    <row r="96" spans="4:25" s="66" customFormat="1" x14ac:dyDescent="0.2">
      <c r="D96" s="71"/>
      <c r="E96" s="71"/>
      <c r="M96" s="71"/>
      <c r="R96" s="83"/>
      <c r="S96" s="83"/>
      <c r="T96" s="83"/>
      <c r="U96" s="83"/>
      <c r="V96" s="83"/>
      <c r="W96" s="83"/>
      <c r="X96" s="83"/>
      <c r="Y96" s="83"/>
    </row>
    <row r="97" spans="4:25" s="66" customFormat="1" x14ac:dyDescent="0.2">
      <c r="D97" s="71"/>
      <c r="E97" s="71"/>
      <c r="M97" s="71"/>
      <c r="R97" s="83"/>
      <c r="S97" s="83"/>
      <c r="T97" s="83"/>
      <c r="U97" s="83"/>
      <c r="V97" s="83"/>
      <c r="W97" s="83"/>
      <c r="X97" s="83"/>
      <c r="Y97" s="83"/>
    </row>
    <row r="98" spans="4:25" s="66" customFormat="1" x14ac:dyDescent="0.2">
      <c r="D98" s="71"/>
      <c r="E98" s="71"/>
      <c r="M98" s="71"/>
      <c r="R98" s="83"/>
      <c r="S98" s="83"/>
      <c r="T98" s="83"/>
      <c r="U98" s="83"/>
      <c r="V98" s="83"/>
      <c r="W98" s="83"/>
      <c r="X98" s="83"/>
      <c r="Y98" s="83"/>
    </row>
    <row r="99" spans="4:25" s="66" customFormat="1" x14ac:dyDescent="0.2">
      <c r="D99" s="71"/>
      <c r="E99" s="71"/>
      <c r="M99" s="71"/>
      <c r="R99" s="83"/>
      <c r="S99" s="83"/>
      <c r="T99" s="83"/>
      <c r="U99" s="83"/>
      <c r="V99" s="83"/>
      <c r="W99" s="83"/>
      <c r="X99" s="83"/>
      <c r="Y99" s="83"/>
    </row>
    <row r="100" spans="4:25" s="66" customFormat="1" x14ac:dyDescent="0.2">
      <c r="D100" s="71"/>
      <c r="E100" s="71"/>
      <c r="M100" s="71"/>
      <c r="R100" s="83"/>
      <c r="S100" s="83"/>
      <c r="T100" s="83"/>
      <c r="U100" s="83"/>
      <c r="V100" s="83"/>
      <c r="W100" s="83"/>
      <c r="X100" s="83"/>
      <c r="Y100" s="83"/>
    </row>
    <row r="101" spans="4:25" s="66" customFormat="1" x14ac:dyDescent="0.2">
      <c r="D101" s="71"/>
      <c r="E101" s="71"/>
      <c r="M101" s="71"/>
      <c r="R101" s="83"/>
      <c r="S101" s="83"/>
      <c r="T101" s="83"/>
      <c r="U101" s="83"/>
      <c r="V101" s="83"/>
      <c r="W101" s="83"/>
      <c r="X101" s="83"/>
      <c r="Y101" s="83"/>
    </row>
    <row r="102" spans="4:25" s="66" customFormat="1" x14ac:dyDescent="0.2">
      <c r="D102" s="71"/>
      <c r="E102" s="71"/>
      <c r="M102" s="71"/>
      <c r="R102" s="83"/>
      <c r="S102" s="83"/>
      <c r="T102" s="83"/>
      <c r="U102" s="83"/>
      <c r="V102" s="83"/>
      <c r="W102" s="83"/>
      <c r="X102" s="83"/>
      <c r="Y102" s="83"/>
    </row>
    <row r="103" spans="4:25" s="66" customFormat="1" x14ac:dyDescent="0.2">
      <c r="D103" s="71"/>
      <c r="E103" s="71"/>
      <c r="M103" s="71"/>
      <c r="R103" s="83"/>
      <c r="S103" s="83"/>
      <c r="T103" s="83"/>
      <c r="U103" s="83"/>
      <c r="V103" s="83"/>
      <c r="W103" s="83"/>
      <c r="X103" s="83"/>
      <c r="Y103" s="83"/>
    </row>
    <row r="104" spans="4:25" s="66" customFormat="1" x14ac:dyDescent="0.2">
      <c r="D104" s="71"/>
      <c r="E104" s="71"/>
      <c r="M104" s="71"/>
      <c r="R104" s="83"/>
      <c r="S104" s="83"/>
      <c r="T104" s="83"/>
      <c r="U104" s="83"/>
      <c r="V104" s="83"/>
      <c r="W104" s="83"/>
      <c r="X104" s="83"/>
      <c r="Y104" s="83"/>
    </row>
    <row r="105" spans="4:25" s="66" customFormat="1" x14ac:dyDescent="0.2">
      <c r="D105" s="71"/>
      <c r="E105" s="71"/>
      <c r="M105" s="71"/>
      <c r="R105" s="83"/>
      <c r="S105" s="83"/>
      <c r="T105" s="83"/>
      <c r="U105" s="83"/>
      <c r="V105" s="83"/>
      <c r="W105" s="83"/>
      <c r="X105" s="83"/>
      <c r="Y105" s="83"/>
    </row>
    <row r="106" spans="4:25" s="66" customFormat="1" x14ac:dyDescent="0.2">
      <c r="D106" s="71"/>
      <c r="E106" s="71"/>
      <c r="M106" s="71"/>
      <c r="R106" s="83"/>
      <c r="S106" s="83"/>
      <c r="T106" s="83"/>
      <c r="U106" s="83"/>
      <c r="V106" s="83"/>
      <c r="W106" s="83"/>
      <c r="X106" s="83"/>
      <c r="Y106" s="83"/>
    </row>
    <row r="107" spans="4:25" s="66" customFormat="1" x14ac:dyDescent="0.2">
      <c r="D107" s="71"/>
      <c r="E107" s="71"/>
      <c r="M107" s="71"/>
      <c r="R107" s="83"/>
      <c r="S107" s="83"/>
      <c r="T107" s="83"/>
      <c r="U107" s="83"/>
      <c r="V107" s="83"/>
      <c r="W107" s="83"/>
      <c r="X107" s="83"/>
      <c r="Y107" s="83"/>
    </row>
    <row r="108" spans="4:25" s="66" customFormat="1" x14ac:dyDescent="0.2">
      <c r="D108" s="71"/>
      <c r="E108" s="71"/>
      <c r="M108" s="71"/>
      <c r="R108" s="83"/>
      <c r="S108" s="83"/>
      <c r="T108" s="83"/>
      <c r="U108" s="83"/>
      <c r="V108" s="83"/>
      <c r="W108" s="83"/>
      <c r="X108" s="83"/>
      <c r="Y108" s="83"/>
    </row>
    <row r="109" spans="4:25" s="66" customFormat="1" x14ac:dyDescent="0.2">
      <c r="D109" s="71"/>
      <c r="E109" s="71"/>
      <c r="M109" s="71"/>
      <c r="R109" s="83"/>
      <c r="S109" s="83"/>
      <c r="T109" s="83"/>
      <c r="U109" s="83"/>
      <c r="V109" s="83"/>
      <c r="W109" s="83"/>
      <c r="X109" s="83"/>
      <c r="Y109" s="83"/>
    </row>
    <row r="110" spans="4:25" s="66" customFormat="1" x14ac:dyDescent="0.2">
      <c r="D110" s="71"/>
      <c r="E110" s="71"/>
      <c r="M110" s="71"/>
      <c r="R110" s="83"/>
      <c r="S110" s="83"/>
      <c r="T110" s="83"/>
      <c r="U110" s="83"/>
      <c r="V110" s="83"/>
      <c r="W110" s="83"/>
      <c r="X110" s="83"/>
      <c r="Y110" s="83"/>
    </row>
    <row r="111" spans="4:25" s="66" customFormat="1" x14ac:dyDescent="0.2">
      <c r="D111" s="71"/>
      <c r="E111" s="71"/>
      <c r="M111" s="71"/>
      <c r="R111" s="83"/>
      <c r="S111" s="83"/>
      <c r="T111" s="83"/>
      <c r="U111" s="83"/>
      <c r="V111" s="83"/>
      <c r="W111" s="83"/>
      <c r="X111" s="83"/>
      <c r="Y111" s="83"/>
    </row>
    <row r="112" spans="4:25" s="66" customFormat="1" x14ac:dyDescent="0.2">
      <c r="D112" s="71"/>
      <c r="E112" s="71"/>
      <c r="M112" s="71"/>
      <c r="R112" s="83"/>
      <c r="S112" s="83"/>
      <c r="T112" s="83"/>
      <c r="U112" s="83"/>
      <c r="V112" s="83"/>
      <c r="W112" s="83"/>
      <c r="X112" s="83"/>
      <c r="Y112" s="83"/>
    </row>
    <row r="113" spans="4:25" s="66" customFormat="1" x14ac:dyDescent="0.2">
      <c r="D113" s="71"/>
      <c r="E113" s="71"/>
      <c r="M113" s="71"/>
      <c r="R113" s="83"/>
      <c r="S113" s="83"/>
      <c r="T113" s="83"/>
      <c r="U113" s="83"/>
      <c r="V113" s="83"/>
      <c r="W113" s="83"/>
      <c r="X113" s="83"/>
      <c r="Y113" s="83"/>
    </row>
    <row r="114" spans="4:25" s="66" customFormat="1" x14ac:dyDescent="0.2">
      <c r="D114" s="71"/>
      <c r="E114" s="71"/>
      <c r="M114" s="71"/>
      <c r="R114" s="83"/>
      <c r="S114" s="83"/>
      <c r="T114" s="83"/>
      <c r="U114" s="83"/>
      <c r="V114" s="83"/>
      <c r="W114" s="83"/>
      <c r="X114" s="83"/>
      <c r="Y114" s="83"/>
    </row>
    <row r="115" spans="4:25" s="66" customFormat="1" x14ac:dyDescent="0.2">
      <c r="D115" s="71"/>
      <c r="E115" s="71"/>
      <c r="M115" s="71"/>
      <c r="R115" s="83"/>
      <c r="S115" s="83"/>
      <c r="T115" s="83"/>
      <c r="U115" s="83"/>
      <c r="V115" s="83"/>
      <c r="W115" s="83"/>
      <c r="X115" s="83"/>
      <c r="Y115" s="83"/>
    </row>
    <row r="116" spans="4:25" s="66" customFormat="1" x14ac:dyDescent="0.2">
      <c r="D116" s="71"/>
      <c r="E116" s="71"/>
      <c r="M116" s="71"/>
      <c r="R116" s="83"/>
      <c r="S116" s="83"/>
      <c r="T116" s="83"/>
      <c r="U116" s="83"/>
      <c r="V116" s="83"/>
      <c r="W116" s="83"/>
      <c r="X116" s="83"/>
      <c r="Y116" s="83"/>
    </row>
    <row r="117" spans="4:25" s="66" customFormat="1" x14ac:dyDescent="0.2">
      <c r="D117" s="71"/>
      <c r="E117" s="71"/>
      <c r="M117" s="71"/>
      <c r="R117" s="83"/>
      <c r="S117" s="83"/>
      <c r="T117" s="83"/>
      <c r="U117" s="83"/>
      <c r="V117" s="83"/>
      <c r="W117" s="83"/>
      <c r="X117" s="83"/>
      <c r="Y117" s="83"/>
    </row>
    <row r="118" spans="4:25" s="66" customFormat="1" x14ac:dyDescent="0.2">
      <c r="D118" s="71"/>
      <c r="E118" s="71"/>
      <c r="M118" s="71"/>
      <c r="R118" s="83"/>
      <c r="S118" s="83"/>
      <c r="T118" s="83"/>
      <c r="U118" s="83"/>
      <c r="V118" s="83"/>
      <c r="W118" s="83"/>
      <c r="X118" s="83"/>
      <c r="Y118" s="83"/>
    </row>
    <row r="119" spans="4:25" s="66" customFormat="1" x14ac:dyDescent="0.2">
      <c r="D119" s="71"/>
      <c r="E119" s="71"/>
      <c r="M119" s="71"/>
      <c r="R119" s="83"/>
      <c r="S119" s="83"/>
      <c r="T119" s="83"/>
      <c r="U119" s="83"/>
      <c r="V119" s="83"/>
      <c r="W119" s="83"/>
      <c r="X119" s="83"/>
      <c r="Y119" s="83"/>
    </row>
    <row r="120" spans="4:25" s="66" customFormat="1" x14ac:dyDescent="0.2">
      <c r="D120" s="71"/>
      <c r="E120" s="71"/>
      <c r="M120" s="71"/>
      <c r="R120" s="83"/>
      <c r="S120" s="83"/>
      <c r="T120" s="83"/>
      <c r="U120" s="83"/>
      <c r="V120" s="83"/>
      <c r="W120" s="83"/>
      <c r="X120" s="83"/>
      <c r="Y120" s="83"/>
    </row>
    <row r="121" spans="4:25" s="66" customFormat="1" x14ac:dyDescent="0.2">
      <c r="D121" s="71"/>
      <c r="E121" s="71"/>
      <c r="M121" s="71"/>
      <c r="R121" s="83"/>
      <c r="S121" s="83"/>
      <c r="T121" s="83"/>
      <c r="U121" s="83"/>
      <c r="V121" s="83"/>
      <c r="W121" s="83"/>
      <c r="X121" s="83"/>
      <c r="Y121" s="83"/>
    </row>
    <row r="122" spans="4:25" s="66" customFormat="1" x14ac:dyDescent="0.2">
      <c r="D122" s="71"/>
      <c r="E122" s="71"/>
      <c r="M122" s="71"/>
      <c r="R122" s="83"/>
      <c r="S122" s="83"/>
      <c r="T122" s="83"/>
      <c r="U122" s="83"/>
      <c r="V122" s="83"/>
      <c r="W122" s="83"/>
      <c r="X122" s="83"/>
      <c r="Y122" s="83"/>
    </row>
    <row r="123" spans="4:25" s="66" customFormat="1" x14ac:dyDescent="0.2">
      <c r="D123" s="71"/>
      <c r="E123" s="71"/>
      <c r="M123" s="71"/>
      <c r="R123" s="83"/>
      <c r="S123" s="83"/>
      <c r="T123" s="83"/>
      <c r="U123" s="83"/>
      <c r="V123" s="83"/>
      <c r="W123" s="83"/>
      <c r="X123" s="83"/>
      <c r="Y123" s="83"/>
    </row>
    <row r="124" spans="4:25" s="66" customFormat="1" x14ac:dyDescent="0.2">
      <c r="D124" s="71"/>
      <c r="E124" s="71"/>
      <c r="M124" s="71"/>
      <c r="R124" s="83"/>
      <c r="S124" s="83"/>
      <c r="T124" s="83"/>
      <c r="U124" s="83"/>
      <c r="V124" s="83"/>
      <c r="W124" s="83"/>
      <c r="X124" s="83"/>
      <c r="Y124" s="83"/>
    </row>
    <row r="125" spans="4:25" s="66" customFormat="1" x14ac:dyDescent="0.2">
      <c r="D125" s="71"/>
      <c r="E125" s="71"/>
      <c r="M125" s="71"/>
      <c r="R125" s="83"/>
      <c r="S125" s="83"/>
      <c r="T125" s="83"/>
      <c r="U125" s="83"/>
      <c r="V125" s="83"/>
      <c r="W125" s="83"/>
      <c r="X125" s="83"/>
      <c r="Y125" s="83"/>
    </row>
    <row r="126" spans="4:25" s="66" customFormat="1" x14ac:dyDescent="0.2">
      <c r="D126" s="71"/>
      <c r="E126" s="71"/>
      <c r="M126" s="71"/>
      <c r="R126" s="83"/>
      <c r="S126" s="83"/>
      <c r="T126" s="83"/>
      <c r="U126" s="83"/>
      <c r="V126" s="83"/>
      <c r="W126" s="83"/>
      <c r="X126" s="83"/>
      <c r="Y126" s="83"/>
    </row>
    <row r="127" spans="4:25" s="66" customFormat="1" x14ac:dyDescent="0.2">
      <c r="D127" s="71"/>
      <c r="E127" s="71"/>
      <c r="M127" s="71"/>
      <c r="R127" s="83"/>
      <c r="S127" s="83"/>
      <c r="T127" s="83"/>
      <c r="U127" s="83"/>
      <c r="V127" s="83"/>
      <c r="W127" s="83"/>
      <c r="X127" s="83"/>
      <c r="Y127" s="83"/>
    </row>
    <row r="128" spans="4:25" s="66" customFormat="1" x14ac:dyDescent="0.2">
      <c r="D128" s="71"/>
      <c r="E128" s="71"/>
      <c r="M128" s="71"/>
      <c r="R128" s="83"/>
      <c r="S128" s="83"/>
      <c r="T128" s="83"/>
      <c r="U128" s="83"/>
      <c r="V128" s="83"/>
      <c r="W128" s="83"/>
      <c r="X128" s="83"/>
      <c r="Y128" s="83"/>
    </row>
    <row r="129" spans="4:25" s="66" customFormat="1" x14ac:dyDescent="0.2">
      <c r="D129" s="71"/>
      <c r="E129" s="71"/>
      <c r="M129" s="71"/>
      <c r="R129" s="83"/>
      <c r="S129" s="83"/>
      <c r="T129" s="83"/>
      <c r="U129" s="83"/>
      <c r="V129" s="83"/>
      <c r="W129" s="83"/>
      <c r="X129" s="83"/>
      <c r="Y129" s="83"/>
    </row>
    <row r="130" spans="4:25" s="66" customFormat="1" x14ac:dyDescent="0.2">
      <c r="D130" s="71"/>
      <c r="E130" s="71"/>
      <c r="M130" s="71"/>
      <c r="R130" s="83"/>
      <c r="S130" s="83"/>
      <c r="T130" s="83"/>
      <c r="U130" s="83"/>
      <c r="V130" s="83"/>
      <c r="W130" s="83"/>
      <c r="X130" s="83"/>
      <c r="Y130" s="83"/>
    </row>
    <row r="131" spans="4:25" s="66" customFormat="1" x14ac:dyDescent="0.2">
      <c r="D131" s="71"/>
      <c r="E131" s="71"/>
      <c r="M131" s="71"/>
      <c r="R131" s="83"/>
      <c r="S131" s="83"/>
      <c r="T131" s="83"/>
      <c r="U131" s="83"/>
      <c r="V131" s="83"/>
      <c r="W131" s="83"/>
      <c r="X131" s="83"/>
      <c r="Y131" s="83"/>
    </row>
    <row r="132" spans="4:25" s="66" customFormat="1" x14ac:dyDescent="0.2">
      <c r="D132" s="71"/>
      <c r="E132" s="71"/>
      <c r="M132" s="71"/>
      <c r="R132" s="83"/>
      <c r="S132" s="83"/>
      <c r="T132" s="83"/>
      <c r="U132" s="83"/>
      <c r="V132" s="83"/>
      <c r="W132" s="83"/>
      <c r="X132" s="83"/>
      <c r="Y132" s="83"/>
    </row>
    <row r="133" spans="4:25" s="66" customFormat="1" x14ac:dyDescent="0.2">
      <c r="D133" s="71"/>
      <c r="E133" s="71"/>
      <c r="M133" s="71"/>
      <c r="R133" s="83"/>
      <c r="S133" s="83"/>
      <c r="T133" s="83"/>
      <c r="U133" s="83"/>
      <c r="V133" s="83"/>
      <c r="W133" s="83"/>
      <c r="X133" s="83"/>
      <c r="Y133" s="83"/>
    </row>
    <row r="134" spans="4:25" s="66" customFormat="1" x14ac:dyDescent="0.2">
      <c r="D134" s="71"/>
      <c r="E134" s="71"/>
      <c r="M134" s="71"/>
      <c r="R134" s="83"/>
      <c r="S134" s="83"/>
      <c r="T134" s="83"/>
      <c r="U134" s="83"/>
      <c r="V134" s="83"/>
      <c r="W134" s="83"/>
      <c r="X134" s="83"/>
      <c r="Y134" s="83"/>
    </row>
    <row r="135" spans="4:25" s="66" customFormat="1" x14ac:dyDescent="0.2">
      <c r="D135" s="71"/>
      <c r="E135" s="71"/>
      <c r="M135" s="71"/>
      <c r="R135" s="83"/>
      <c r="S135" s="83"/>
      <c r="T135" s="83"/>
      <c r="U135" s="83"/>
      <c r="V135" s="83"/>
      <c r="W135" s="83"/>
      <c r="X135" s="83"/>
      <c r="Y135" s="83"/>
    </row>
    <row r="136" spans="4:25" s="66" customFormat="1" x14ac:dyDescent="0.2">
      <c r="D136" s="71"/>
      <c r="E136" s="71"/>
      <c r="M136" s="71"/>
      <c r="R136" s="83"/>
      <c r="S136" s="83"/>
      <c r="T136" s="83"/>
      <c r="U136" s="83"/>
      <c r="V136" s="83"/>
      <c r="W136" s="83"/>
      <c r="X136" s="83"/>
      <c r="Y136" s="83"/>
    </row>
    <row r="137" spans="4:25" s="66" customFormat="1" x14ac:dyDescent="0.2">
      <c r="D137" s="71"/>
      <c r="E137" s="71"/>
      <c r="M137" s="71"/>
      <c r="R137" s="83"/>
      <c r="S137" s="83"/>
      <c r="T137" s="83"/>
      <c r="U137" s="83"/>
      <c r="V137" s="83"/>
      <c r="W137" s="83"/>
      <c r="X137" s="83"/>
      <c r="Y137" s="83"/>
    </row>
    <row r="138" spans="4:25" s="66" customFormat="1" x14ac:dyDescent="0.2">
      <c r="D138" s="71"/>
      <c r="E138" s="71"/>
      <c r="M138" s="71"/>
      <c r="R138" s="83"/>
      <c r="S138" s="83"/>
      <c r="T138" s="83"/>
      <c r="U138" s="83"/>
      <c r="V138" s="83"/>
      <c r="W138" s="83"/>
      <c r="X138" s="83"/>
      <c r="Y138" s="83"/>
    </row>
    <row r="139" spans="4:25" s="66" customFormat="1" x14ac:dyDescent="0.2">
      <c r="D139" s="71"/>
      <c r="E139" s="71"/>
      <c r="M139" s="71"/>
      <c r="R139" s="83"/>
      <c r="S139" s="83"/>
      <c r="T139" s="83"/>
      <c r="U139" s="83"/>
      <c r="V139" s="83"/>
      <c r="W139" s="83"/>
      <c r="X139" s="83"/>
      <c r="Y139" s="83"/>
    </row>
    <row r="140" spans="4:25" s="66" customFormat="1" x14ac:dyDescent="0.2">
      <c r="D140" s="71"/>
      <c r="E140" s="71"/>
      <c r="M140" s="71"/>
      <c r="R140" s="83"/>
      <c r="S140" s="83"/>
      <c r="T140" s="83"/>
      <c r="U140" s="83"/>
      <c r="V140" s="83"/>
      <c r="W140" s="83"/>
      <c r="X140" s="83"/>
      <c r="Y140" s="83"/>
    </row>
    <row r="141" spans="4:25" s="66" customFormat="1" x14ac:dyDescent="0.2">
      <c r="D141" s="71"/>
      <c r="E141" s="71"/>
      <c r="M141" s="71"/>
      <c r="R141" s="83"/>
      <c r="S141" s="83"/>
      <c r="T141" s="83"/>
      <c r="U141" s="83"/>
      <c r="V141" s="83"/>
      <c r="W141" s="83"/>
      <c r="X141" s="83"/>
      <c r="Y141" s="83"/>
    </row>
    <row r="142" spans="4:25" s="66" customFormat="1" x14ac:dyDescent="0.2">
      <c r="D142" s="71"/>
      <c r="E142" s="71"/>
      <c r="M142" s="71"/>
      <c r="R142" s="83"/>
      <c r="S142" s="83"/>
      <c r="T142" s="83"/>
      <c r="U142" s="83"/>
      <c r="V142" s="83"/>
      <c r="W142" s="83"/>
      <c r="X142" s="83"/>
      <c r="Y142" s="83"/>
    </row>
    <row r="143" spans="4:25" s="66" customFormat="1" x14ac:dyDescent="0.2">
      <c r="D143" s="71"/>
      <c r="E143" s="71"/>
      <c r="M143" s="71"/>
      <c r="R143" s="83"/>
      <c r="S143" s="83"/>
      <c r="T143" s="83"/>
      <c r="U143" s="83"/>
      <c r="V143" s="83"/>
      <c r="W143" s="83"/>
      <c r="X143" s="83"/>
      <c r="Y143" s="83"/>
    </row>
    <row r="144" spans="4:25" s="66" customFormat="1" x14ac:dyDescent="0.2">
      <c r="D144" s="71"/>
      <c r="E144" s="71"/>
      <c r="M144" s="71"/>
      <c r="R144" s="83"/>
      <c r="S144" s="83"/>
      <c r="T144" s="83"/>
      <c r="U144" s="83"/>
      <c r="V144" s="83"/>
      <c r="W144" s="83"/>
      <c r="X144" s="83"/>
      <c r="Y144" s="83"/>
    </row>
    <row r="145" spans="4:25" s="66" customFormat="1" x14ac:dyDescent="0.2">
      <c r="D145" s="71"/>
      <c r="E145" s="71"/>
      <c r="M145" s="71"/>
      <c r="R145" s="83"/>
      <c r="S145" s="83"/>
      <c r="T145" s="83"/>
      <c r="U145" s="83"/>
      <c r="V145" s="83"/>
      <c r="W145" s="83"/>
      <c r="X145" s="83"/>
      <c r="Y145" s="83"/>
    </row>
    <row r="146" spans="4:25" s="66" customFormat="1" x14ac:dyDescent="0.2">
      <c r="D146" s="71"/>
      <c r="E146" s="71"/>
      <c r="M146" s="71"/>
      <c r="R146" s="83"/>
      <c r="S146" s="83"/>
      <c r="T146" s="83"/>
      <c r="U146" s="83"/>
      <c r="V146" s="83"/>
      <c r="W146" s="83"/>
      <c r="X146" s="83"/>
      <c r="Y146" s="83"/>
    </row>
    <row r="147" spans="4:25" s="66" customFormat="1" x14ac:dyDescent="0.2">
      <c r="D147" s="71"/>
      <c r="E147" s="71"/>
      <c r="M147" s="71"/>
      <c r="R147" s="83"/>
      <c r="S147" s="83"/>
      <c r="T147" s="83"/>
      <c r="U147" s="83"/>
      <c r="V147" s="83"/>
      <c r="W147" s="83"/>
      <c r="X147" s="83"/>
      <c r="Y147" s="83"/>
    </row>
    <row r="148" spans="4:25" s="66" customFormat="1" x14ac:dyDescent="0.2">
      <c r="D148" s="71"/>
      <c r="E148" s="71"/>
      <c r="M148" s="71"/>
      <c r="R148" s="83"/>
      <c r="S148" s="83"/>
      <c r="T148" s="83"/>
      <c r="U148" s="83"/>
      <c r="V148" s="83"/>
      <c r="W148" s="83"/>
      <c r="X148" s="83"/>
      <c r="Y148" s="83"/>
    </row>
    <row r="149" spans="4:25" s="66" customFormat="1" x14ac:dyDescent="0.2">
      <c r="D149" s="71"/>
      <c r="E149" s="71"/>
      <c r="M149" s="71"/>
      <c r="R149" s="83"/>
      <c r="S149" s="83"/>
      <c r="T149" s="83"/>
      <c r="U149" s="83"/>
      <c r="V149" s="83"/>
      <c r="W149" s="83"/>
      <c r="X149" s="83"/>
      <c r="Y149" s="83"/>
    </row>
    <row r="150" spans="4:25" s="66" customFormat="1" x14ac:dyDescent="0.2">
      <c r="D150" s="71"/>
      <c r="E150" s="71"/>
      <c r="M150" s="71"/>
      <c r="R150" s="83"/>
      <c r="S150" s="83"/>
      <c r="T150" s="83"/>
      <c r="U150" s="83"/>
      <c r="V150" s="83"/>
      <c r="W150" s="83"/>
      <c r="X150" s="83"/>
      <c r="Y150" s="83"/>
    </row>
    <row r="151" spans="4:25" s="66" customFormat="1" x14ac:dyDescent="0.2">
      <c r="D151" s="71"/>
      <c r="E151" s="71"/>
      <c r="M151" s="71"/>
      <c r="R151" s="83"/>
      <c r="S151" s="83"/>
      <c r="T151" s="83"/>
      <c r="U151" s="83"/>
      <c r="V151" s="83"/>
      <c r="W151" s="83"/>
      <c r="X151" s="83"/>
      <c r="Y151" s="83"/>
    </row>
    <row r="152" spans="4:25" s="66" customFormat="1" x14ac:dyDescent="0.2">
      <c r="D152" s="71"/>
      <c r="E152" s="71"/>
      <c r="M152" s="71"/>
      <c r="R152" s="83"/>
      <c r="S152" s="83"/>
      <c r="T152" s="83"/>
      <c r="U152" s="83"/>
      <c r="V152" s="83"/>
      <c r="W152" s="83"/>
      <c r="X152" s="83"/>
      <c r="Y152" s="83"/>
    </row>
    <row r="153" spans="4:25" s="66" customFormat="1" x14ac:dyDescent="0.2">
      <c r="D153" s="71"/>
      <c r="E153" s="71"/>
      <c r="M153" s="71"/>
      <c r="R153" s="83"/>
      <c r="S153" s="83"/>
      <c r="T153" s="83"/>
      <c r="U153" s="83"/>
      <c r="V153" s="83"/>
      <c r="W153" s="83"/>
      <c r="X153" s="83"/>
      <c r="Y153" s="83"/>
    </row>
    <row r="154" spans="4:25" s="66" customFormat="1" x14ac:dyDescent="0.2">
      <c r="D154" s="71"/>
      <c r="E154" s="71"/>
      <c r="M154" s="71"/>
      <c r="R154" s="83"/>
      <c r="S154" s="83"/>
      <c r="T154" s="83"/>
      <c r="U154" s="83"/>
      <c r="V154" s="83"/>
      <c r="W154" s="83"/>
      <c r="X154" s="83"/>
      <c r="Y154" s="83"/>
    </row>
    <row r="155" spans="4:25" s="66" customFormat="1" x14ac:dyDescent="0.2">
      <c r="D155" s="71"/>
      <c r="E155" s="71"/>
      <c r="M155" s="71"/>
      <c r="R155" s="83"/>
      <c r="S155" s="83"/>
      <c r="T155" s="83"/>
      <c r="U155" s="83"/>
      <c r="V155" s="83"/>
      <c r="W155" s="83"/>
      <c r="X155" s="83"/>
      <c r="Y155" s="83"/>
    </row>
    <row r="156" spans="4:25" s="66" customFormat="1" x14ac:dyDescent="0.2">
      <c r="D156" s="71"/>
      <c r="E156" s="71"/>
      <c r="M156" s="71"/>
      <c r="R156" s="83"/>
      <c r="S156" s="83"/>
      <c r="T156" s="83"/>
      <c r="U156" s="83"/>
      <c r="V156" s="83"/>
      <c r="W156" s="83"/>
      <c r="X156" s="83"/>
      <c r="Y156" s="83"/>
    </row>
    <row r="157" spans="4:25" s="66" customFormat="1" x14ac:dyDescent="0.2">
      <c r="D157" s="71"/>
      <c r="E157" s="71"/>
      <c r="M157" s="71"/>
      <c r="R157" s="83"/>
      <c r="S157" s="83"/>
      <c r="T157" s="83"/>
      <c r="U157" s="83"/>
      <c r="V157" s="83"/>
      <c r="W157" s="83"/>
      <c r="X157" s="83"/>
      <c r="Y157" s="83"/>
    </row>
    <row r="158" spans="4:25" s="66" customFormat="1" x14ac:dyDescent="0.2">
      <c r="D158" s="71"/>
      <c r="E158" s="71"/>
      <c r="M158" s="71"/>
      <c r="R158" s="83"/>
      <c r="S158" s="83"/>
      <c r="T158" s="83"/>
      <c r="U158" s="83"/>
      <c r="V158" s="83"/>
      <c r="W158" s="83"/>
      <c r="X158" s="83"/>
      <c r="Y158" s="83"/>
    </row>
    <row r="159" spans="4:25" s="66" customFormat="1" x14ac:dyDescent="0.2">
      <c r="D159" s="71"/>
      <c r="E159" s="71"/>
      <c r="M159" s="71"/>
      <c r="R159" s="83"/>
      <c r="S159" s="83"/>
      <c r="T159" s="83"/>
      <c r="U159" s="83"/>
      <c r="V159" s="83"/>
      <c r="W159" s="83"/>
      <c r="X159" s="83"/>
      <c r="Y159" s="83"/>
    </row>
    <row r="160" spans="4:25" s="66" customFormat="1" x14ac:dyDescent="0.2">
      <c r="D160" s="71"/>
      <c r="E160" s="71"/>
      <c r="M160" s="71"/>
      <c r="R160" s="83"/>
      <c r="S160" s="83"/>
      <c r="T160" s="83"/>
      <c r="U160" s="83"/>
      <c r="V160" s="83"/>
      <c r="W160" s="83"/>
      <c r="X160" s="83"/>
      <c r="Y160" s="83"/>
    </row>
    <row r="161" spans="4:25" s="66" customFormat="1" x14ac:dyDescent="0.2">
      <c r="D161" s="71"/>
      <c r="E161" s="71"/>
      <c r="M161" s="71"/>
      <c r="R161" s="83"/>
      <c r="S161" s="83"/>
      <c r="T161" s="83"/>
      <c r="U161" s="83"/>
      <c r="V161" s="83"/>
      <c r="W161" s="83"/>
      <c r="X161" s="83"/>
      <c r="Y161" s="83"/>
    </row>
    <row r="162" spans="4:25" s="66" customFormat="1" x14ac:dyDescent="0.2">
      <c r="D162" s="71"/>
      <c r="E162" s="71"/>
      <c r="M162" s="71"/>
      <c r="R162" s="83"/>
      <c r="S162" s="83"/>
      <c r="T162" s="83"/>
      <c r="U162" s="83"/>
      <c r="V162" s="83"/>
      <c r="W162" s="83"/>
      <c r="X162" s="83"/>
      <c r="Y162" s="83"/>
    </row>
    <row r="163" spans="4:25" s="66" customFormat="1" x14ac:dyDescent="0.2">
      <c r="D163" s="71"/>
      <c r="E163" s="71"/>
      <c r="M163" s="71"/>
      <c r="R163" s="83"/>
      <c r="S163" s="83"/>
      <c r="T163" s="83"/>
      <c r="U163" s="83"/>
      <c r="V163" s="83"/>
      <c r="W163" s="83"/>
      <c r="X163" s="83"/>
      <c r="Y163" s="83"/>
    </row>
    <row r="164" spans="4:25" s="66" customFormat="1" x14ac:dyDescent="0.2">
      <c r="D164" s="71"/>
      <c r="E164" s="71"/>
      <c r="M164" s="71"/>
      <c r="R164" s="83"/>
      <c r="S164" s="83"/>
      <c r="T164" s="83"/>
      <c r="U164" s="83"/>
      <c r="V164" s="83"/>
      <c r="W164" s="83"/>
      <c r="X164" s="83"/>
      <c r="Y164" s="83"/>
    </row>
    <row r="165" spans="4:25" s="66" customFormat="1" x14ac:dyDescent="0.2">
      <c r="D165" s="71"/>
      <c r="E165" s="71"/>
      <c r="M165" s="71"/>
      <c r="R165" s="83"/>
      <c r="S165" s="83"/>
      <c r="T165" s="83"/>
      <c r="U165" s="83"/>
      <c r="V165" s="83"/>
      <c r="W165" s="83"/>
      <c r="X165" s="83"/>
      <c r="Y165" s="83"/>
    </row>
    <row r="166" spans="4:25" s="66" customFormat="1" x14ac:dyDescent="0.2">
      <c r="D166" s="71"/>
      <c r="E166" s="71"/>
      <c r="M166" s="71"/>
      <c r="R166" s="83"/>
      <c r="S166" s="83"/>
      <c r="T166" s="83"/>
      <c r="U166" s="83"/>
      <c r="V166" s="83"/>
      <c r="W166" s="83"/>
      <c r="X166" s="83"/>
      <c r="Y166" s="83"/>
    </row>
    <row r="167" spans="4:25" s="66" customFormat="1" x14ac:dyDescent="0.2">
      <c r="D167" s="71"/>
      <c r="E167" s="71"/>
      <c r="M167" s="71"/>
      <c r="R167" s="83"/>
      <c r="S167" s="83"/>
      <c r="T167" s="83"/>
      <c r="U167" s="83"/>
      <c r="V167" s="83"/>
      <c r="W167" s="83"/>
      <c r="X167" s="83"/>
      <c r="Y167" s="83"/>
    </row>
    <row r="168" spans="4:25" s="66" customFormat="1" x14ac:dyDescent="0.2">
      <c r="D168" s="71"/>
      <c r="E168" s="71"/>
      <c r="M168" s="71"/>
      <c r="R168" s="83"/>
      <c r="S168" s="83"/>
      <c r="T168" s="83"/>
      <c r="U168" s="83"/>
      <c r="V168" s="83"/>
      <c r="W168" s="83"/>
      <c r="X168" s="83"/>
      <c r="Y168" s="83"/>
    </row>
    <row r="169" spans="4:25" s="66" customFormat="1" x14ac:dyDescent="0.2">
      <c r="D169" s="71"/>
      <c r="E169" s="71"/>
      <c r="M169" s="71"/>
      <c r="R169" s="83"/>
      <c r="S169" s="83"/>
      <c r="T169" s="83"/>
      <c r="U169" s="83"/>
      <c r="V169" s="83"/>
      <c r="W169" s="83"/>
      <c r="X169" s="83"/>
      <c r="Y169" s="83"/>
    </row>
    <row r="170" spans="4:25" s="66" customFormat="1" x14ac:dyDescent="0.2">
      <c r="D170" s="71"/>
      <c r="E170" s="71"/>
      <c r="M170" s="71"/>
      <c r="R170" s="83"/>
      <c r="S170" s="83"/>
      <c r="T170" s="83"/>
      <c r="U170" s="83"/>
      <c r="V170" s="83"/>
      <c r="W170" s="83"/>
      <c r="X170" s="83"/>
      <c r="Y170" s="83"/>
    </row>
    <row r="171" spans="4:25" s="66" customFormat="1" x14ac:dyDescent="0.2">
      <c r="D171" s="71"/>
      <c r="E171" s="71"/>
      <c r="M171" s="71"/>
      <c r="R171" s="83"/>
      <c r="S171" s="83"/>
      <c r="T171" s="83"/>
      <c r="U171" s="83"/>
      <c r="V171" s="83"/>
      <c r="W171" s="83"/>
      <c r="X171" s="83"/>
      <c r="Y171" s="83"/>
    </row>
    <row r="172" spans="4:25" s="66" customFormat="1" x14ac:dyDescent="0.2">
      <c r="D172" s="71"/>
      <c r="E172" s="71"/>
      <c r="M172" s="71"/>
      <c r="R172" s="83"/>
      <c r="S172" s="83"/>
      <c r="T172" s="83"/>
      <c r="U172" s="83"/>
      <c r="V172" s="83"/>
      <c r="W172" s="83"/>
      <c r="X172" s="83"/>
      <c r="Y172" s="83"/>
    </row>
    <row r="173" spans="4:25" s="66" customFormat="1" x14ac:dyDescent="0.2">
      <c r="D173" s="71"/>
      <c r="E173" s="71"/>
      <c r="M173" s="71"/>
      <c r="R173" s="83"/>
      <c r="S173" s="83"/>
      <c r="T173" s="83"/>
      <c r="U173" s="83"/>
      <c r="V173" s="83"/>
      <c r="W173" s="83"/>
      <c r="X173" s="83"/>
      <c r="Y173" s="83"/>
    </row>
    <row r="174" spans="4:25" s="66" customFormat="1" x14ac:dyDescent="0.2">
      <c r="D174" s="71"/>
      <c r="E174" s="71"/>
      <c r="M174" s="71"/>
      <c r="R174" s="83"/>
      <c r="S174" s="83"/>
      <c r="T174" s="83"/>
      <c r="U174" s="83"/>
      <c r="V174" s="83"/>
      <c r="W174" s="83"/>
      <c r="X174" s="83"/>
      <c r="Y174" s="83"/>
    </row>
    <row r="175" spans="4:25" s="66" customFormat="1" x14ac:dyDescent="0.2">
      <c r="D175" s="71"/>
      <c r="E175" s="71"/>
      <c r="M175" s="71"/>
      <c r="R175" s="83"/>
      <c r="S175" s="83"/>
      <c r="T175" s="83"/>
      <c r="U175" s="83"/>
      <c r="V175" s="83"/>
      <c r="W175" s="83"/>
      <c r="X175" s="83"/>
      <c r="Y175" s="83"/>
    </row>
    <row r="176" spans="4:25" s="66" customFormat="1" x14ac:dyDescent="0.2">
      <c r="D176" s="71"/>
      <c r="E176" s="71"/>
      <c r="M176" s="71"/>
      <c r="R176" s="83"/>
      <c r="S176" s="83"/>
      <c r="T176" s="83"/>
      <c r="U176" s="83"/>
      <c r="V176" s="83"/>
      <c r="W176" s="83"/>
      <c r="X176" s="83"/>
      <c r="Y176" s="83"/>
    </row>
    <row r="177" spans="4:25" s="66" customFormat="1" x14ac:dyDescent="0.2">
      <c r="D177" s="71"/>
      <c r="E177" s="71"/>
      <c r="M177" s="71"/>
      <c r="R177" s="83"/>
      <c r="S177" s="83"/>
      <c r="T177" s="83"/>
      <c r="U177" s="83"/>
      <c r="V177" s="83"/>
      <c r="W177" s="83"/>
      <c r="X177" s="83"/>
      <c r="Y177" s="83"/>
    </row>
    <row r="178" spans="4:25" s="66" customFormat="1" x14ac:dyDescent="0.2">
      <c r="D178" s="71"/>
      <c r="E178" s="71"/>
      <c r="M178" s="71"/>
      <c r="R178" s="83"/>
      <c r="S178" s="83"/>
      <c r="T178" s="83"/>
      <c r="U178" s="83"/>
      <c r="V178" s="83"/>
      <c r="W178" s="83"/>
      <c r="X178" s="83"/>
      <c r="Y178" s="83"/>
    </row>
    <row r="179" spans="4:25" s="66" customFormat="1" x14ac:dyDescent="0.2">
      <c r="D179" s="71"/>
      <c r="E179" s="71"/>
      <c r="M179" s="71"/>
      <c r="R179" s="83"/>
      <c r="S179" s="83"/>
      <c r="T179" s="83"/>
      <c r="U179" s="83"/>
      <c r="V179" s="83"/>
      <c r="W179" s="83"/>
      <c r="X179" s="83"/>
      <c r="Y179" s="83"/>
    </row>
    <row r="180" spans="4:25" s="66" customFormat="1" x14ac:dyDescent="0.2">
      <c r="D180" s="71"/>
      <c r="E180" s="71"/>
      <c r="M180" s="71"/>
      <c r="R180" s="83"/>
      <c r="S180" s="83"/>
      <c r="T180" s="83"/>
      <c r="U180" s="83"/>
      <c r="V180" s="83"/>
      <c r="W180" s="83"/>
      <c r="X180" s="83"/>
      <c r="Y180" s="83"/>
    </row>
    <row r="181" spans="4:25" s="66" customFormat="1" x14ac:dyDescent="0.2">
      <c r="D181" s="71"/>
      <c r="E181" s="71"/>
      <c r="M181" s="71"/>
      <c r="R181" s="83"/>
      <c r="S181" s="83"/>
      <c r="T181" s="83"/>
      <c r="U181" s="83"/>
      <c r="V181" s="83"/>
      <c r="W181" s="83"/>
      <c r="X181" s="83"/>
      <c r="Y181" s="83"/>
    </row>
    <row r="182" spans="4:25" s="66" customFormat="1" x14ac:dyDescent="0.2">
      <c r="D182" s="71"/>
      <c r="E182" s="71"/>
      <c r="M182" s="71"/>
      <c r="R182" s="83"/>
      <c r="S182" s="83"/>
      <c r="T182" s="83"/>
      <c r="U182" s="83"/>
      <c r="V182" s="83"/>
      <c r="W182" s="83"/>
      <c r="X182" s="83"/>
      <c r="Y182" s="83"/>
    </row>
    <row r="183" spans="4:25" s="66" customFormat="1" x14ac:dyDescent="0.2">
      <c r="D183" s="71"/>
      <c r="E183" s="71"/>
      <c r="M183" s="71"/>
      <c r="R183" s="83"/>
      <c r="S183" s="83"/>
      <c r="T183" s="83"/>
      <c r="U183" s="83"/>
      <c r="V183" s="83"/>
      <c r="W183" s="83"/>
      <c r="X183" s="83"/>
      <c r="Y183" s="83"/>
    </row>
    <row r="184" spans="4:25" s="66" customFormat="1" x14ac:dyDescent="0.2">
      <c r="D184" s="71"/>
      <c r="E184" s="71"/>
      <c r="M184" s="71"/>
      <c r="R184" s="83"/>
      <c r="S184" s="83"/>
      <c r="T184" s="83"/>
      <c r="U184" s="83"/>
      <c r="V184" s="83"/>
      <c r="W184" s="83"/>
      <c r="X184" s="83"/>
      <c r="Y184" s="83"/>
    </row>
    <row r="185" spans="4:25" s="66" customFormat="1" x14ac:dyDescent="0.2">
      <c r="D185" s="71"/>
      <c r="E185" s="71"/>
      <c r="M185" s="71"/>
      <c r="R185" s="83"/>
      <c r="S185" s="83"/>
      <c r="T185" s="83"/>
      <c r="U185" s="83"/>
      <c r="V185" s="83"/>
      <c r="W185" s="83"/>
      <c r="X185" s="83"/>
      <c r="Y185" s="83"/>
    </row>
    <row r="186" spans="4:25" s="66" customFormat="1" x14ac:dyDescent="0.2">
      <c r="D186" s="71"/>
      <c r="E186" s="71"/>
      <c r="M186" s="71"/>
      <c r="R186" s="83"/>
      <c r="S186" s="83"/>
      <c r="T186" s="83"/>
      <c r="U186" s="83"/>
      <c r="V186" s="83"/>
      <c r="W186" s="83"/>
      <c r="X186" s="83"/>
      <c r="Y186" s="83"/>
    </row>
    <row r="187" spans="4:25" s="66" customFormat="1" x14ac:dyDescent="0.2">
      <c r="D187" s="71"/>
      <c r="E187" s="71"/>
      <c r="M187" s="71"/>
      <c r="R187" s="83"/>
      <c r="S187" s="83"/>
      <c r="T187" s="83"/>
      <c r="U187" s="83"/>
      <c r="V187" s="83"/>
      <c r="W187" s="83"/>
      <c r="X187" s="83"/>
      <c r="Y187" s="83"/>
    </row>
    <row r="188" spans="4:25" s="66" customFormat="1" x14ac:dyDescent="0.2">
      <c r="D188" s="71"/>
      <c r="E188" s="71"/>
      <c r="M188" s="71"/>
      <c r="R188" s="83"/>
      <c r="S188" s="83"/>
      <c r="T188" s="83"/>
      <c r="U188" s="83"/>
      <c r="V188" s="83"/>
      <c r="W188" s="83"/>
      <c r="X188" s="83"/>
      <c r="Y188" s="83"/>
    </row>
    <row r="189" spans="4:25" s="66" customFormat="1" x14ac:dyDescent="0.2">
      <c r="D189" s="71"/>
      <c r="E189" s="71"/>
      <c r="M189" s="71"/>
      <c r="R189" s="83"/>
      <c r="S189" s="83"/>
      <c r="T189" s="83"/>
      <c r="U189" s="83"/>
      <c r="V189" s="83"/>
      <c r="W189" s="83"/>
      <c r="X189" s="83"/>
      <c r="Y189" s="83"/>
    </row>
    <row r="190" spans="4:25" s="66" customFormat="1" x14ac:dyDescent="0.2">
      <c r="D190" s="71"/>
      <c r="E190" s="71"/>
      <c r="M190" s="71"/>
      <c r="R190" s="83"/>
      <c r="S190" s="83"/>
      <c r="T190" s="83"/>
      <c r="U190" s="83"/>
      <c r="V190" s="83"/>
      <c r="W190" s="83"/>
      <c r="X190" s="83"/>
      <c r="Y190" s="83"/>
    </row>
    <row r="191" spans="4:25" s="66" customFormat="1" x14ac:dyDescent="0.2">
      <c r="D191" s="71"/>
      <c r="E191" s="71"/>
      <c r="M191" s="71"/>
      <c r="R191" s="83"/>
      <c r="S191" s="83"/>
      <c r="T191" s="83"/>
      <c r="U191" s="83"/>
      <c r="V191" s="83"/>
      <c r="W191" s="83"/>
      <c r="X191" s="83"/>
      <c r="Y191" s="83"/>
    </row>
    <row r="192" spans="4:25" s="66" customFormat="1" x14ac:dyDescent="0.2">
      <c r="D192" s="71"/>
      <c r="E192" s="71"/>
      <c r="M192" s="71"/>
      <c r="R192" s="83"/>
      <c r="S192" s="83"/>
      <c r="T192" s="83"/>
      <c r="U192" s="83"/>
      <c r="V192" s="83"/>
      <c r="W192" s="83"/>
      <c r="X192" s="83"/>
      <c r="Y192" s="83"/>
    </row>
    <row r="193" spans="4:25" s="66" customFormat="1" x14ac:dyDescent="0.2">
      <c r="D193" s="71"/>
      <c r="E193" s="71"/>
      <c r="M193" s="71"/>
      <c r="R193" s="83"/>
      <c r="S193" s="83"/>
      <c r="T193" s="83"/>
      <c r="U193" s="83"/>
      <c r="V193" s="83"/>
      <c r="W193" s="83"/>
      <c r="X193" s="83"/>
      <c r="Y193" s="83"/>
    </row>
    <row r="194" spans="4:25" s="66" customFormat="1" x14ac:dyDescent="0.2">
      <c r="D194" s="71"/>
      <c r="E194" s="71"/>
      <c r="M194" s="71"/>
      <c r="R194" s="83"/>
      <c r="S194" s="83"/>
      <c r="T194" s="83"/>
      <c r="U194" s="83"/>
      <c r="V194" s="83"/>
      <c r="W194" s="83"/>
      <c r="X194" s="83"/>
      <c r="Y194" s="83"/>
    </row>
    <row r="195" spans="4:25" s="66" customFormat="1" x14ac:dyDescent="0.2">
      <c r="D195" s="71"/>
      <c r="E195" s="71"/>
      <c r="M195" s="71"/>
      <c r="R195" s="83"/>
      <c r="S195" s="83"/>
      <c r="T195" s="83"/>
      <c r="U195" s="83"/>
      <c r="V195" s="83"/>
      <c r="W195" s="83"/>
      <c r="X195" s="83"/>
      <c r="Y195" s="83"/>
    </row>
    <row r="196" spans="4:25" s="66" customFormat="1" x14ac:dyDescent="0.2">
      <c r="D196" s="71"/>
      <c r="E196" s="71"/>
      <c r="M196" s="71"/>
      <c r="R196" s="83"/>
      <c r="S196" s="83"/>
      <c r="T196" s="83"/>
      <c r="U196" s="83"/>
      <c r="V196" s="83"/>
      <c r="W196" s="83"/>
      <c r="X196" s="83"/>
      <c r="Y196" s="83"/>
    </row>
    <row r="197" spans="4:25" s="66" customFormat="1" x14ac:dyDescent="0.2">
      <c r="D197" s="71"/>
      <c r="E197" s="71"/>
      <c r="M197" s="71"/>
      <c r="R197" s="83"/>
      <c r="S197" s="83"/>
      <c r="T197" s="83"/>
      <c r="U197" s="83"/>
      <c r="V197" s="83"/>
      <c r="W197" s="83"/>
      <c r="X197" s="83"/>
      <c r="Y197" s="83"/>
    </row>
    <row r="198" spans="4:25" s="66" customFormat="1" x14ac:dyDescent="0.2">
      <c r="D198" s="71"/>
      <c r="E198" s="71"/>
      <c r="M198" s="71"/>
      <c r="R198" s="83"/>
      <c r="S198" s="83"/>
      <c r="T198" s="83"/>
      <c r="U198" s="83"/>
      <c r="V198" s="83"/>
      <c r="W198" s="83"/>
      <c r="X198" s="83"/>
      <c r="Y198" s="83"/>
    </row>
    <row r="199" spans="4:25" s="66" customFormat="1" x14ac:dyDescent="0.2">
      <c r="D199" s="71"/>
      <c r="E199" s="71"/>
      <c r="M199" s="71"/>
      <c r="R199" s="83"/>
      <c r="S199" s="83"/>
      <c r="T199" s="83"/>
      <c r="U199" s="83"/>
      <c r="V199" s="83"/>
      <c r="W199" s="83"/>
      <c r="X199" s="83"/>
      <c r="Y199" s="83"/>
    </row>
    <row r="200" spans="4:25" s="66" customFormat="1" x14ac:dyDescent="0.2">
      <c r="D200" s="71"/>
      <c r="E200" s="71"/>
      <c r="M200" s="71"/>
      <c r="R200" s="83"/>
      <c r="S200" s="83"/>
      <c r="T200" s="83"/>
      <c r="U200" s="83"/>
      <c r="V200" s="83"/>
      <c r="W200" s="83"/>
      <c r="X200" s="83"/>
      <c r="Y200" s="83"/>
    </row>
    <row r="201" spans="4:25" s="66" customFormat="1" x14ac:dyDescent="0.2">
      <c r="D201" s="71"/>
      <c r="E201" s="71"/>
      <c r="M201" s="71"/>
      <c r="R201" s="83"/>
      <c r="S201" s="83"/>
      <c r="T201" s="83"/>
      <c r="U201" s="83"/>
      <c r="V201" s="83"/>
      <c r="W201" s="83"/>
      <c r="X201" s="83"/>
      <c r="Y201" s="83"/>
    </row>
    <row r="202" spans="4:25" s="66" customFormat="1" x14ac:dyDescent="0.2">
      <c r="D202" s="71"/>
      <c r="E202" s="71"/>
      <c r="M202" s="71"/>
      <c r="R202" s="83"/>
      <c r="S202" s="83"/>
      <c r="T202" s="83"/>
      <c r="U202" s="83"/>
      <c r="V202" s="83"/>
      <c r="W202" s="83"/>
      <c r="X202" s="83"/>
      <c r="Y202" s="83"/>
    </row>
    <row r="203" spans="4:25" s="66" customFormat="1" x14ac:dyDescent="0.2">
      <c r="D203" s="71"/>
      <c r="E203" s="71"/>
      <c r="M203" s="71"/>
      <c r="R203" s="83"/>
      <c r="S203" s="83"/>
      <c r="T203" s="83"/>
      <c r="U203" s="83"/>
      <c r="V203" s="83"/>
      <c r="W203" s="83"/>
      <c r="X203" s="83"/>
      <c r="Y203" s="83"/>
    </row>
    <row r="204" spans="4:25" s="66" customFormat="1" x14ac:dyDescent="0.2">
      <c r="D204" s="71"/>
      <c r="E204" s="71"/>
      <c r="M204" s="71"/>
      <c r="R204" s="83"/>
      <c r="S204" s="83"/>
      <c r="T204" s="83"/>
      <c r="U204" s="83"/>
      <c r="V204" s="83"/>
      <c r="W204" s="83"/>
      <c r="X204" s="83"/>
      <c r="Y204" s="83"/>
    </row>
    <row r="205" spans="4:25" s="66" customFormat="1" x14ac:dyDescent="0.2">
      <c r="D205" s="71"/>
      <c r="E205" s="71"/>
      <c r="M205" s="71"/>
      <c r="R205" s="83"/>
      <c r="S205" s="83"/>
      <c r="T205" s="83"/>
      <c r="U205" s="83"/>
      <c r="V205" s="83"/>
      <c r="W205" s="83"/>
      <c r="X205" s="83"/>
      <c r="Y205" s="83"/>
    </row>
    <row r="206" spans="4:25" s="66" customFormat="1" x14ac:dyDescent="0.2">
      <c r="D206" s="71"/>
      <c r="E206" s="71"/>
      <c r="M206" s="71"/>
      <c r="R206" s="83"/>
      <c r="S206" s="83"/>
      <c r="T206" s="83"/>
      <c r="U206" s="83"/>
      <c r="V206" s="83"/>
      <c r="W206" s="83"/>
      <c r="X206" s="83"/>
      <c r="Y206" s="83"/>
    </row>
    <row r="207" spans="4:25" s="66" customFormat="1" x14ac:dyDescent="0.2">
      <c r="D207" s="71"/>
      <c r="E207" s="71"/>
      <c r="M207" s="71"/>
      <c r="R207" s="83"/>
      <c r="S207" s="83"/>
      <c r="T207" s="83"/>
      <c r="U207" s="83"/>
      <c r="V207" s="83"/>
      <c r="W207" s="83"/>
      <c r="X207" s="83"/>
      <c r="Y207" s="83"/>
    </row>
    <row r="208" spans="4:25" s="66" customFormat="1" x14ac:dyDescent="0.2">
      <c r="D208" s="71"/>
      <c r="E208" s="71"/>
      <c r="M208" s="71"/>
      <c r="R208" s="83"/>
      <c r="S208" s="83"/>
      <c r="T208" s="83"/>
      <c r="U208" s="83"/>
      <c r="V208" s="83"/>
      <c r="W208" s="83"/>
      <c r="X208" s="83"/>
      <c r="Y208" s="83"/>
    </row>
    <row r="209" spans="4:25" s="66" customFormat="1" x14ac:dyDescent="0.2">
      <c r="D209" s="71"/>
      <c r="E209" s="71"/>
      <c r="M209" s="71"/>
      <c r="R209" s="83"/>
      <c r="S209" s="83"/>
      <c r="T209" s="83"/>
      <c r="U209" s="83"/>
      <c r="V209" s="83"/>
      <c r="W209" s="83"/>
      <c r="X209" s="83"/>
      <c r="Y209" s="83"/>
    </row>
    <row r="210" spans="4:25" s="66" customFormat="1" x14ac:dyDescent="0.2">
      <c r="D210" s="71"/>
      <c r="E210" s="71"/>
      <c r="M210" s="71"/>
      <c r="R210" s="83"/>
      <c r="S210" s="83"/>
      <c r="T210" s="83"/>
      <c r="U210" s="83"/>
      <c r="V210" s="83"/>
      <c r="W210" s="83"/>
      <c r="X210" s="83"/>
      <c r="Y210" s="83"/>
    </row>
    <row r="211" spans="4:25" s="66" customFormat="1" x14ac:dyDescent="0.2">
      <c r="D211" s="71"/>
      <c r="E211" s="71"/>
      <c r="M211" s="71"/>
      <c r="R211" s="83"/>
      <c r="S211" s="83"/>
      <c r="T211" s="83"/>
      <c r="U211" s="83"/>
      <c r="V211" s="83"/>
      <c r="W211" s="83"/>
      <c r="X211" s="83"/>
      <c r="Y211" s="83"/>
    </row>
    <row r="212" spans="4:25" s="66" customFormat="1" x14ac:dyDescent="0.2">
      <c r="D212" s="71"/>
      <c r="E212" s="71"/>
      <c r="M212" s="71"/>
      <c r="R212" s="83"/>
      <c r="S212" s="83"/>
      <c r="T212" s="83"/>
      <c r="U212" s="83"/>
      <c r="V212" s="83"/>
      <c r="W212" s="83"/>
      <c r="X212" s="83"/>
      <c r="Y212" s="83"/>
    </row>
    <row r="213" spans="4:25" s="66" customFormat="1" x14ac:dyDescent="0.2">
      <c r="D213" s="71"/>
      <c r="E213" s="71"/>
      <c r="M213" s="71"/>
      <c r="R213" s="83"/>
      <c r="S213" s="83"/>
      <c r="T213" s="83"/>
      <c r="U213" s="83"/>
      <c r="V213" s="83"/>
      <c r="W213" s="83"/>
      <c r="X213" s="83"/>
      <c r="Y213" s="83"/>
    </row>
    <row r="214" spans="4:25" s="66" customFormat="1" x14ac:dyDescent="0.2">
      <c r="D214" s="71"/>
      <c r="E214" s="71"/>
      <c r="M214" s="71"/>
      <c r="R214" s="83"/>
      <c r="S214" s="83"/>
      <c r="T214" s="83"/>
      <c r="U214" s="83"/>
      <c r="V214" s="83"/>
      <c r="W214" s="83"/>
      <c r="X214" s="83"/>
      <c r="Y214" s="83"/>
    </row>
    <row r="215" spans="4:25" s="66" customFormat="1" x14ac:dyDescent="0.2">
      <c r="D215" s="71"/>
      <c r="E215" s="71"/>
      <c r="M215" s="71"/>
      <c r="R215" s="83"/>
      <c r="S215" s="83"/>
      <c r="T215" s="83"/>
      <c r="U215" s="83"/>
      <c r="V215" s="83"/>
      <c r="W215" s="83"/>
      <c r="X215" s="83"/>
      <c r="Y215" s="83"/>
    </row>
    <row r="216" spans="4:25" s="66" customFormat="1" x14ac:dyDescent="0.2">
      <c r="D216" s="71"/>
      <c r="E216" s="71"/>
      <c r="M216" s="71"/>
      <c r="R216" s="83"/>
      <c r="S216" s="83"/>
      <c r="T216" s="83"/>
      <c r="U216" s="83"/>
      <c r="V216" s="83"/>
      <c r="W216" s="83"/>
      <c r="X216" s="83"/>
      <c r="Y216" s="83"/>
    </row>
    <row r="217" spans="4:25" s="66" customFormat="1" x14ac:dyDescent="0.2">
      <c r="D217" s="71"/>
      <c r="E217" s="71"/>
      <c r="M217" s="71"/>
      <c r="R217" s="83"/>
      <c r="S217" s="83"/>
      <c r="T217" s="83"/>
      <c r="U217" s="83"/>
      <c r="V217" s="83"/>
      <c r="W217" s="83"/>
      <c r="X217" s="83"/>
      <c r="Y217" s="83"/>
    </row>
    <row r="218" spans="4:25" s="66" customFormat="1" x14ac:dyDescent="0.2">
      <c r="D218" s="71"/>
      <c r="E218" s="71"/>
      <c r="M218" s="71"/>
      <c r="R218" s="83"/>
      <c r="S218" s="83"/>
      <c r="T218" s="83"/>
      <c r="U218" s="83"/>
      <c r="V218" s="83"/>
      <c r="W218" s="83"/>
      <c r="X218" s="83"/>
      <c r="Y218" s="83"/>
    </row>
    <row r="219" spans="4:25" s="66" customFormat="1" x14ac:dyDescent="0.2">
      <c r="D219" s="71"/>
      <c r="E219" s="71"/>
      <c r="M219" s="71"/>
      <c r="R219" s="83"/>
      <c r="S219" s="83"/>
      <c r="T219" s="83"/>
      <c r="U219" s="83"/>
      <c r="V219" s="83"/>
      <c r="W219" s="83"/>
      <c r="X219" s="83"/>
      <c r="Y219" s="83"/>
    </row>
    <row r="220" spans="4:25" s="66" customFormat="1" x14ac:dyDescent="0.2">
      <c r="D220" s="71"/>
      <c r="E220" s="71"/>
      <c r="M220" s="71"/>
      <c r="R220" s="83"/>
      <c r="S220" s="83"/>
      <c r="T220" s="83"/>
      <c r="U220" s="83"/>
      <c r="V220" s="83"/>
      <c r="W220" s="83"/>
      <c r="X220" s="83"/>
      <c r="Y220" s="83"/>
    </row>
    <row r="221" spans="4:25" s="66" customFormat="1" x14ac:dyDescent="0.2">
      <c r="D221" s="71"/>
      <c r="E221" s="71"/>
      <c r="M221" s="71"/>
      <c r="R221" s="83"/>
      <c r="S221" s="83"/>
      <c r="T221" s="83"/>
      <c r="U221" s="83"/>
      <c r="V221" s="83"/>
      <c r="W221" s="83"/>
      <c r="X221" s="83"/>
      <c r="Y221" s="83"/>
    </row>
    <row r="222" spans="4:25" s="66" customFormat="1" x14ac:dyDescent="0.2">
      <c r="D222" s="71"/>
      <c r="E222" s="71"/>
      <c r="M222" s="71"/>
      <c r="R222" s="83"/>
      <c r="S222" s="83"/>
      <c r="T222" s="83"/>
      <c r="U222" s="83"/>
      <c r="V222" s="83"/>
      <c r="W222" s="83"/>
      <c r="X222" s="83"/>
      <c r="Y222" s="83"/>
    </row>
    <row r="223" spans="4:25" s="66" customFormat="1" x14ac:dyDescent="0.2">
      <c r="D223" s="71"/>
      <c r="E223" s="71"/>
      <c r="M223" s="71"/>
      <c r="R223" s="83"/>
      <c r="S223" s="83"/>
      <c r="T223" s="83"/>
      <c r="U223" s="83"/>
      <c r="V223" s="83"/>
      <c r="W223" s="83"/>
      <c r="X223" s="83"/>
      <c r="Y223" s="83"/>
    </row>
    <row r="224" spans="4:25" s="66" customFormat="1" x14ac:dyDescent="0.2">
      <c r="D224" s="71"/>
      <c r="E224" s="71"/>
      <c r="M224" s="71"/>
      <c r="R224" s="83"/>
      <c r="S224" s="83"/>
      <c r="T224" s="83"/>
      <c r="U224" s="83"/>
      <c r="V224" s="83"/>
      <c r="W224" s="83"/>
      <c r="X224" s="83"/>
      <c r="Y224" s="83"/>
    </row>
    <row r="225" spans="4:25" s="66" customFormat="1" x14ac:dyDescent="0.2">
      <c r="D225" s="71"/>
      <c r="E225" s="71"/>
      <c r="M225" s="71"/>
      <c r="R225" s="83"/>
      <c r="S225" s="83"/>
      <c r="T225" s="83"/>
      <c r="U225" s="83"/>
      <c r="V225" s="83"/>
      <c r="W225" s="83"/>
      <c r="X225" s="83"/>
      <c r="Y225" s="83"/>
    </row>
    <row r="226" spans="4:25" s="66" customFormat="1" x14ac:dyDescent="0.2">
      <c r="D226" s="71"/>
      <c r="E226" s="71"/>
      <c r="M226" s="71"/>
      <c r="R226" s="83"/>
      <c r="S226" s="83"/>
      <c r="T226" s="83"/>
      <c r="U226" s="83"/>
      <c r="V226" s="83"/>
      <c r="W226" s="83"/>
      <c r="X226" s="83"/>
      <c r="Y226" s="83"/>
    </row>
    <row r="227" spans="4:25" s="66" customFormat="1" x14ac:dyDescent="0.2">
      <c r="D227" s="71"/>
      <c r="E227" s="71"/>
      <c r="M227" s="71"/>
      <c r="R227" s="83"/>
      <c r="S227" s="83"/>
      <c r="T227" s="83"/>
      <c r="U227" s="83"/>
      <c r="V227" s="83"/>
      <c r="W227" s="83"/>
      <c r="X227" s="83"/>
      <c r="Y227" s="83"/>
    </row>
    <row r="228" spans="4:25" s="66" customFormat="1" x14ac:dyDescent="0.2">
      <c r="D228" s="71"/>
      <c r="E228" s="71"/>
      <c r="M228" s="71"/>
      <c r="R228" s="83"/>
      <c r="S228" s="83"/>
      <c r="T228" s="83"/>
      <c r="U228" s="83"/>
      <c r="V228" s="83"/>
      <c r="W228" s="83"/>
      <c r="X228" s="83"/>
      <c r="Y228" s="83"/>
    </row>
    <row r="229" spans="4:25" s="66" customFormat="1" x14ac:dyDescent="0.2">
      <c r="D229" s="71"/>
      <c r="E229" s="71"/>
      <c r="M229" s="71"/>
      <c r="R229" s="83"/>
      <c r="S229" s="83"/>
      <c r="T229" s="83"/>
      <c r="U229" s="83"/>
      <c r="V229" s="83"/>
      <c r="W229" s="83"/>
      <c r="X229" s="83"/>
      <c r="Y229" s="83"/>
    </row>
    <row r="230" spans="4:25" s="66" customFormat="1" x14ac:dyDescent="0.2">
      <c r="D230" s="71"/>
      <c r="E230" s="71"/>
      <c r="M230" s="71"/>
      <c r="R230" s="83"/>
      <c r="S230" s="83"/>
      <c r="T230" s="83"/>
      <c r="U230" s="83"/>
      <c r="V230" s="83"/>
      <c r="W230" s="83"/>
      <c r="X230" s="83"/>
      <c r="Y230" s="83"/>
    </row>
    <row r="231" spans="4:25" s="66" customFormat="1" x14ac:dyDescent="0.2">
      <c r="D231" s="71"/>
      <c r="E231" s="71"/>
      <c r="M231" s="71"/>
      <c r="R231" s="83"/>
      <c r="S231" s="83"/>
      <c r="T231" s="83"/>
      <c r="U231" s="83"/>
      <c r="V231" s="83"/>
      <c r="W231" s="83"/>
      <c r="X231" s="83"/>
      <c r="Y231" s="83"/>
    </row>
    <row r="232" spans="4:25" s="66" customFormat="1" x14ac:dyDescent="0.2">
      <c r="D232" s="71"/>
      <c r="E232" s="71"/>
      <c r="M232" s="71"/>
      <c r="R232" s="83"/>
      <c r="S232" s="83"/>
      <c r="T232" s="83"/>
      <c r="U232" s="83"/>
      <c r="V232" s="83"/>
      <c r="W232" s="83"/>
      <c r="X232" s="83"/>
      <c r="Y232" s="83"/>
    </row>
    <row r="233" spans="4:25" s="66" customFormat="1" x14ac:dyDescent="0.2">
      <c r="D233" s="71"/>
      <c r="E233" s="71"/>
      <c r="M233" s="71"/>
      <c r="R233" s="83"/>
      <c r="S233" s="83"/>
      <c r="T233" s="83"/>
      <c r="U233" s="83"/>
      <c r="V233" s="83"/>
      <c r="W233" s="83"/>
      <c r="X233" s="83"/>
      <c r="Y233" s="83"/>
    </row>
    <row r="234" spans="4:25" s="66" customFormat="1" x14ac:dyDescent="0.2">
      <c r="D234" s="71"/>
      <c r="E234" s="71"/>
      <c r="M234" s="71"/>
      <c r="R234" s="83"/>
      <c r="S234" s="83"/>
      <c r="T234" s="83"/>
      <c r="U234" s="83"/>
      <c r="V234" s="83"/>
      <c r="W234" s="83"/>
      <c r="X234" s="83"/>
      <c r="Y234" s="83"/>
    </row>
    <row r="235" spans="4:25" s="66" customFormat="1" x14ac:dyDescent="0.2">
      <c r="D235" s="71"/>
      <c r="E235" s="71"/>
      <c r="M235" s="71"/>
      <c r="R235" s="83"/>
      <c r="S235" s="83"/>
      <c r="T235" s="83"/>
      <c r="U235" s="83"/>
      <c r="V235" s="83"/>
      <c r="W235" s="83"/>
      <c r="X235" s="83"/>
      <c r="Y235" s="83"/>
    </row>
    <row r="236" spans="4:25" s="66" customFormat="1" x14ac:dyDescent="0.2">
      <c r="D236" s="71"/>
      <c r="E236" s="71"/>
      <c r="M236" s="71"/>
      <c r="R236" s="83"/>
      <c r="S236" s="83"/>
      <c r="T236" s="83"/>
      <c r="U236" s="83"/>
      <c r="V236" s="83"/>
      <c r="W236" s="83"/>
      <c r="X236" s="83"/>
      <c r="Y236" s="83"/>
    </row>
    <row r="237" spans="4:25" s="66" customFormat="1" x14ac:dyDescent="0.2">
      <c r="D237" s="71"/>
      <c r="E237" s="71"/>
      <c r="M237" s="71"/>
      <c r="R237" s="83"/>
      <c r="S237" s="83"/>
      <c r="T237" s="83"/>
      <c r="U237" s="83"/>
      <c r="V237" s="83"/>
      <c r="W237" s="83"/>
      <c r="X237" s="83"/>
      <c r="Y237" s="83"/>
    </row>
    <row r="238" spans="4:25" s="66" customFormat="1" x14ac:dyDescent="0.2">
      <c r="D238" s="71"/>
      <c r="E238" s="71"/>
      <c r="M238" s="71"/>
      <c r="R238" s="83"/>
      <c r="S238" s="83"/>
      <c r="T238" s="83"/>
      <c r="U238" s="83"/>
      <c r="V238" s="83"/>
      <c r="W238" s="83"/>
      <c r="X238" s="83"/>
      <c r="Y238" s="83"/>
    </row>
    <row r="239" spans="4:25" s="66" customFormat="1" x14ac:dyDescent="0.2">
      <c r="D239" s="71"/>
      <c r="E239" s="71"/>
      <c r="M239" s="71"/>
      <c r="R239" s="83"/>
      <c r="S239" s="83"/>
      <c r="T239" s="83"/>
      <c r="U239" s="83"/>
      <c r="V239" s="83"/>
      <c r="W239" s="83"/>
      <c r="X239" s="83"/>
      <c r="Y239" s="83"/>
    </row>
    <row r="240" spans="4:25" s="66" customFormat="1" x14ac:dyDescent="0.2">
      <c r="D240" s="71"/>
      <c r="E240" s="71"/>
      <c r="M240" s="71"/>
      <c r="R240" s="83"/>
      <c r="S240" s="83"/>
      <c r="T240" s="83"/>
      <c r="U240" s="83"/>
      <c r="V240" s="83"/>
      <c r="W240" s="83"/>
      <c r="X240" s="83"/>
      <c r="Y240" s="83"/>
    </row>
    <row r="241" spans="4:25" s="66" customFormat="1" x14ac:dyDescent="0.2">
      <c r="D241" s="71"/>
      <c r="E241" s="71"/>
      <c r="M241" s="71"/>
      <c r="R241" s="83"/>
      <c r="S241" s="83"/>
      <c r="T241" s="83"/>
      <c r="U241" s="83"/>
      <c r="V241" s="83"/>
      <c r="W241" s="83"/>
      <c r="X241" s="83"/>
      <c r="Y241" s="83"/>
    </row>
    <row r="242" spans="4:25" s="66" customFormat="1" x14ac:dyDescent="0.2">
      <c r="D242" s="71"/>
      <c r="E242" s="71"/>
      <c r="M242" s="71"/>
      <c r="R242" s="83"/>
      <c r="S242" s="83"/>
      <c r="T242" s="83"/>
      <c r="U242" s="83"/>
      <c r="V242" s="83"/>
      <c r="W242" s="83"/>
      <c r="X242" s="83"/>
      <c r="Y242" s="83"/>
    </row>
    <row r="243" spans="4:25" s="66" customFormat="1" x14ac:dyDescent="0.2">
      <c r="D243" s="71"/>
      <c r="E243" s="71"/>
      <c r="M243" s="71"/>
      <c r="R243" s="83"/>
      <c r="S243" s="83"/>
      <c r="T243" s="83"/>
      <c r="U243" s="83"/>
      <c r="V243" s="83"/>
      <c r="W243" s="83"/>
      <c r="X243" s="83"/>
      <c r="Y243" s="83"/>
    </row>
    <row r="244" spans="4:25" s="66" customFormat="1" x14ac:dyDescent="0.2">
      <c r="D244" s="71"/>
      <c r="E244" s="71"/>
      <c r="M244" s="71"/>
      <c r="R244" s="83"/>
      <c r="S244" s="83"/>
      <c r="T244" s="83"/>
      <c r="U244" s="83"/>
      <c r="V244" s="83"/>
      <c r="W244" s="83"/>
      <c r="X244" s="83"/>
      <c r="Y244" s="83"/>
    </row>
    <row r="245" spans="4:25" s="66" customFormat="1" x14ac:dyDescent="0.2">
      <c r="D245" s="71"/>
      <c r="E245" s="71"/>
      <c r="M245" s="71"/>
      <c r="R245" s="83"/>
      <c r="S245" s="83"/>
      <c r="T245" s="83"/>
      <c r="U245" s="83"/>
      <c r="V245" s="83"/>
      <c r="W245" s="83"/>
      <c r="X245" s="83"/>
      <c r="Y245" s="83"/>
    </row>
    <row r="246" spans="4:25" s="66" customFormat="1" x14ac:dyDescent="0.2">
      <c r="D246" s="71"/>
      <c r="E246" s="71"/>
      <c r="M246" s="71"/>
      <c r="R246" s="83"/>
      <c r="S246" s="83"/>
      <c r="T246" s="83"/>
      <c r="U246" s="83"/>
      <c r="V246" s="83"/>
      <c r="W246" s="83"/>
      <c r="X246" s="83"/>
      <c r="Y246" s="83"/>
    </row>
    <row r="247" spans="4:25" s="66" customFormat="1" x14ac:dyDescent="0.2">
      <c r="D247" s="71"/>
      <c r="E247" s="71"/>
      <c r="M247" s="71"/>
      <c r="R247" s="83"/>
      <c r="S247" s="83"/>
      <c r="T247" s="83"/>
      <c r="U247" s="83"/>
      <c r="V247" s="83"/>
      <c r="W247" s="83"/>
      <c r="X247" s="83"/>
      <c r="Y247" s="83"/>
    </row>
    <row r="248" spans="4:25" s="66" customFormat="1" x14ac:dyDescent="0.2">
      <c r="D248" s="71"/>
      <c r="E248" s="71"/>
      <c r="M248" s="71"/>
      <c r="R248" s="83"/>
      <c r="S248" s="83"/>
      <c r="T248" s="83"/>
      <c r="U248" s="83"/>
      <c r="V248" s="83"/>
      <c r="W248" s="83"/>
      <c r="X248" s="83"/>
      <c r="Y248" s="83"/>
    </row>
    <row r="249" spans="4:25" s="66" customFormat="1" x14ac:dyDescent="0.2">
      <c r="D249" s="71"/>
      <c r="E249" s="71"/>
      <c r="M249" s="71"/>
      <c r="R249" s="83"/>
      <c r="S249" s="83"/>
      <c r="T249" s="83"/>
      <c r="U249" s="83"/>
      <c r="V249" s="83"/>
      <c r="W249" s="83"/>
      <c r="X249" s="83"/>
      <c r="Y249" s="83"/>
    </row>
    <row r="250" spans="4:25" s="66" customFormat="1" x14ac:dyDescent="0.2">
      <c r="D250" s="71"/>
      <c r="E250" s="71"/>
      <c r="M250" s="71"/>
      <c r="R250" s="83"/>
      <c r="S250" s="83"/>
      <c r="T250" s="83"/>
      <c r="U250" s="83"/>
      <c r="V250" s="83"/>
      <c r="W250" s="83"/>
      <c r="X250" s="83"/>
      <c r="Y250" s="83"/>
    </row>
    <row r="251" spans="4:25" s="66" customFormat="1" x14ac:dyDescent="0.2">
      <c r="D251" s="71"/>
      <c r="E251" s="71"/>
      <c r="M251" s="71"/>
      <c r="R251" s="83"/>
      <c r="S251" s="83"/>
      <c r="T251" s="83"/>
      <c r="U251" s="83"/>
      <c r="V251" s="83"/>
      <c r="W251" s="83"/>
      <c r="X251" s="83"/>
      <c r="Y251" s="83"/>
    </row>
    <row r="252" spans="4:25" s="66" customFormat="1" x14ac:dyDescent="0.2">
      <c r="D252" s="71"/>
      <c r="E252" s="71"/>
      <c r="M252" s="71"/>
      <c r="R252" s="83"/>
      <c r="S252" s="83"/>
      <c r="T252" s="83"/>
      <c r="U252" s="83"/>
      <c r="V252" s="83"/>
      <c r="W252" s="83"/>
      <c r="X252" s="83"/>
      <c r="Y252" s="83"/>
    </row>
    <row r="253" spans="4:25" s="66" customFormat="1" x14ac:dyDescent="0.2">
      <c r="D253" s="71"/>
      <c r="E253" s="71"/>
      <c r="M253" s="71"/>
      <c r="R253" s="83"/>
      <c r="S253" s="83"/>
      <c r="T253" s="83"/>
      <c r="U253" s="83"/>
      <c r="V253" s="83"/>
      <c r="W253" s="83"/>
      <c r="X253" s="83"/>
      <c r="Y253" s="83"/>
    </row>
    <row r="254" spans="4:25" s="66" customFormat="1" x14ac:dyDescent="0.2">
      <c r="D254" s="71"/>
      <c r="E254" s="71"/>
      <c r="M254" s="71"/>
      <c r="R254" s="83"/>
      <c r="S254" s="83"/>
      <c r="T254" s="83"/>
      <c r="U254" s="83"/>
      <c r="V254" s="83"/>
      <c r="W254" s="83"/>
      <c r="X254" s="83"/>
      <c r="Y254" s="83"/>
    </row>
    <row r="255" spans="4:25" s="66" customFormat="1" x14ac:dyDescent="0.2">
      <c r="D255" s="71"/>
      <c r="E255" s="71"/>
      <c r="M255" s="71"/>
      <c r="R255" s="83"/>
      <c r="S255" s="83"/>
      <c r="T255" s="83"/>
      <c r="U255" s="83"/>
      <c r="V255" s="83"/>
      <c r="W255" s="83"/>
      <c r="X255" s="83"/>
      <c r="Y255" s="83"/>
    </row>
    <row r="256" spans="4:25" s="66" customFormat="1" x14ac:dyDescent="0.2">
      <c r="D256" s="71"/>
      <c r="E256" s="71"/>
      <c r="M256" s="71"/>
      <c r="R256" s="83"/>
      <c r="S256" s="83"/>
      <c r="T256" s="83"/>
      <c r="U256" s="83"/>
      <c r="V256" s="83"/>
      <c r="W256" s="83"/>
      <c r="X256" s="83"/>
      <c r="Y256" s="83"/>
    </row>
    <row r="257" spans="4:25" s="66" customFormat="1" x14ac:dyDescent="0.2">
      <c r="D257" s="71"/>
      <c r="E257" s="71"/>
      <c r="M257" s="71"/>
      <c r="R257" s="83"/>
      <c r="S257" s="83"/>
      <c r="T257" s="83"/>
      <c r="U257" s="83"/>
      <c r="V257" s="83"/>
      <c r="W257" s="83"/>
      <c r="X257" s="83"/>
      <c r="Y257" s="83"/>
    </row>
    <row r="258" spans="4:25" s="66" customFormat="1" x14ac:dyDescent="0.2">
      <c r="D258" s="71"/>
      <c r="E258" s="71"/>
      <c r="M258" s="71"/>
      <c r="R258" s="83"/>
      <c r="S258" s="83"/>
      <c r="T258" s="83"/>
      <c r="U258" s="83"/>
      <c r="V258" s="83"/>
      <c r="W258" s="83"/>
      <c r="X258" s="83"/>
      <c r="Y258" s="83"/>
    </row>
    <row r="259" spans="4:25" s="66" customFormat="1" x14ac:dyDescent="0.2">
      <c r="D259" s="71"/>
      <c r="E259" s="71"/>
      <c r="M259" s="71"/>
      <c r="R259" s="83"/>
      <c r="S259" s="83"/>
      <c r="T259" s="83"/>
      <c r="U259" s="83"/>
      <c r="V259" s="83"/>
      <c r="W259" s="83"/>
      <c r="X259" s="83"/>
      <c r="Y259" s="83"/>
    </row>
    <row r="260" spans="4:25" s="66" customFormat="1" x14ac:dyDescent="0.2">
      <c r="D260" s="71"/>
      <c r="E260" s="71"/>
      <c r="M260" s="71"/>
      <c r="R260" s="83"/>
      <c r="S260" s="83"/>
      <c r="T260" s="83"/>
      <c r="U260" s="83"/>
      <c r="V260" s="83"/>
      <c r="W260" s="83"/>
      <c r="X260" s="83"/>
      <c r="Y260" s="83"/>
    </row>
    <row r="261" spans="4:25" s="66" customFormat="1" x14ac:dyDescent="0.2">
      <c r="D261" s="71"/>
      <c r="E261" s="71"/>
      <c r="M261" s="71"/>
      <c r="R261" s="83"/>
      <c r="S261" s="83"/>
      <c r="T261" s="83"/>
      <c r="U261" s="83"/>
      <c r="V261" s="83"/>
      <c r="W261" s="83"/>
      <c r="X261" s="83"/>
      <c r="Y261" s="83"/>
    </row>
    <row r="262" spans="4:25" s="66" customFormat="1" x14ac:dyDescent="0.2">
      <c r="D262" s="71"/>
      <c r="E262" s="71"/>
      <c r="M262" s="71"/>
      <c r="R262" s="83"/>
      <c r="S262" s="83"/>
      <c r="T262" s="83"/>
      <c r="U262" s="83"/>
      <c r="V262" s="83"/>
      <c r="W262" s="83"/>
      <c r="X262" s="83"/>
      <c r="Y262" s="83"/>
    </row>
    <row r="263" spans="4:25" s="66" customFormat="1" x14ac:dyDescent="0.2">
      <c r="D263" s="71"/>
      <c r="E263" s="71"/>
      <c r="M263" s="71"/>
      <c r="R263" s="83"/>
      <c r="S263" s="83"/>
      <c r="T263" s="83"/>
      <c r="U263" s="83"/>
      <c r="V263" s="83"/>
      <c r="W263" s="83"/>
      <c r="X263" s="83"/>
      <c r="Y263" s="83"/>
    </row>
    <row r="264" spans="4:25" s="66" customFormat="1" x14ac:dyDescent="0.2">
      <c r="D264" s="71"/>
      <c r="E264" s="71"/>
      <c r="M264" s="71"/>
      <c r="R264" s="83"/>
      <c r="S264" s="83"/>
      <c r="T264" s="83"/>
      <c r="U264" s="83"/>
      <c r="V264" s="83"/>
      <c r="W264" s="83"/>
      <c r="X264" s="83"/>
      <c r="Y264" s="83"/>
    </row>
    <row r="265" spans="4:25" s="66" customFormat="1" x14ac:dyDescent="0.2">
      <c r="D265" s="71"/>
      <c r="E265" s="71"/>
      <c r="M265" s="71"/>
      <c r="R265" s="83"/>
      <c r="S265" s="83"/>
      <c r="T265" s="83"/>
      <c r="U265" s="83"/>
      <c r="V265" s="83"/>
      <c r="W265" s="83"/>
      <c r="X265" s="83"/>
      <c r="Y265" s="83"/>
    </row>
    <row r="266" spans="4:25" s="66" customFormat="1" x14ac:dyDescent="0.2">
      <c r="D266" s="71"/>
      <c r="E266" s="71"/>
      <c r="M266" s="71"/>
      <c r="R266" s="83"/>
      <c r="S266" s="83"/>
      <c r="T266" s="83"/>
      <c r="U266" s="83"/>
      <c r="V266" s="83"/>
      <c r="W266" s="83"/>
      <c r="X266" s="83"/>
      <c r="Y266" s="83"/>
    </row>
    <row r="267" spans="4:25" s="66" customFormat="1" x14ac:dyDescent="0.2">
      <c r="D267" s="71"/>
      <c r="E267" s="71"/>
      <c r="M267" s="71"/>
      <c r="R267" s="83"/>
      <c r="S267" s="83"/>
      <c r="T267" s="83"/>
      <c r="U267" s="83"/>
      <c r="V267" s="83"/>
      <c r="W267" s="83"/>
      <c r="X267" s="83"/>
      <c r="Y267" s="83"/>
    </row>
    <row r="268" spans="4:25" s="66" customFormat="1" x14ac:dyDescent="0.2">
      <c r="D268" s="71"/>
      <c r="E268" s="71"/>
      <c r="M268" s="71"/>
      <c r="R268" s="83"/>
      <c r="S268" s="83"/>
      <c r="T268" s="83"/>
      <c r="U268" s="83"/>
      <c r="V268" s="83"/>
      <c r="W268" s="83"/>
      <c r="X268" s="83"/>
      <c r="Y268" s="83"/>
    </row>
    <row r="269" spans="4:25" s="66" customFormat="1" x14ac:dyDescent="0.2">
      <c r="D269" s="71"/>
      <c r="E269" s="71"/>
      <c r="M269" s="71"/>
      <c r="R269" s="83"/>
      <c r="S269" s="83"/>
      <c r="T269" s="83"/>
      <c r="U269" s="83"/>
      <c r="V269" s="83"/>
      <c r="W269" s="83"/>
      <c r="X269" s="83"/>
      <c r="Y269" s="83"/>
    </row>
    <row r="270" spans="4:25" s="66" customFormat="1" x14ac:dyDescent="0.2">
      <c r="D270" s="71"/>
      <c r="E270" s="71"/>
      <c r="M270" s="71"/>
      <c r="R270" s="83"/>
      <c r="S270" s="83"/>
      <c r="T270" s="83"/>
      <c r="U270" s="83"/>
      <c r="V270" s="83"/>
      <c r="W270" s="83"/>
      <c r="X270" s="83"/>
      <c r="Y270" s="83"/>
    </row>
    <row r="271" spans="4:25" s="66" customFormat="1" x14ac:dyDescent="0.2">
      <c r="D271" s="71"/>
      <c r="E271" s="71"/>
      <c r="M271" s="71"/>
      <c r="R271" s="83"/>
      <c r="S271" s="83"/>
      <c r="T271" s="83"/>
      <c r="U271" s="83"/>
      <c r="V271" s="83"/>
      <c r="W271" s="83"/>
      <c r="X271" s="83"/>
      <c r="Y271" s="83"/>
    </row>
    <row r="272" spans="4:25" s="66" customFormat="1" x14ac:dyDescent="0.2">
      <c r="D272" s="71"/>
      <c r="E272" s="71"/>
      <c r="M272" s="71"/>
      <c r="R272" s="83"/>
      <c r="S272" s="83"/>
      <c r="T272" s="83"/>
      <c r="U272" s="83"/>
      <c r="V272" s="83"/>
      <c r="W272" s="83"/>
      <c r="X272" s="83"/>
      <c r="Y272" s="83"/>
    </row>
    <row r="273" spans="4:25" s="66" customFormat="1" x14ac:dyDescent="0.2">
      <c r="D273" s="71"/>
      <c r="E273" s="71"/>
      <c r="M273" s="71"/>
      <c r="R273" s="83"/>
      <c r="S273" s="83"/>
      <c r="T273" s="83"/>
      <c r="U273" s="83"/>
      <c r="V273" s="83"/>
      <c r="W273" s="83"/>
      <c r="X273" s="83"/>
      <c r="Y273" s="83"/>
    </row>
    <row r="274" spans="4:25" s="66" customFormat="1" x14ac:dyDescent="0.2">
      <c r="D274" s="71"/>
      <c r="E274" s="71"/>
      <c r="M274" s="71"/>
      <c r="R274" s="83"/>
      <c r="S274" s="83"/>
      <c r="T274" s="83"/>
      <c r="U274" s="83"/>
      <c r="V274" s="83"/>
      <c r="W274" s="83"/>
      <c r="X274" s="83"/>
      <c r="Y274" s="83"/>
    </row>
    <row r="275" spans="4:25" s="66" customFormat="1" x14ac:dyDescent="0.2">
      <c r="D275" s="71"/>
      <c r="E275" s="71"/>
      <c r="M275" s="71"/>
      <c r="R275" s="83"/>
      <c r="S275" s="83"/>
      <c r="T275" s="83"/>
      <c r="U275" s="83"/>
      <c r="V275" s="83"/>
      <c r="W275" s="83"/>
      <c r="X275" s="83"/>
      <c r="Y275" s="83"/>
    </row>
    <row r="276" spans="4:25" s="66" customFormat="1" x14ac:dyDescent="0.2">
      <c r="D276" s="71"/>
      <c r="E276" s="71"/>
      <c r="M276" s="71"/>
      <c r="R276" s="83"/>
      <c r="S276" s="83"/>
      <c r="T276" s="83"/>
      <c r="U276" s="83"/>
      <c r="V276" s="83"/>
      <c r="W276" s="83"/>
      <c r="X276" s="83"/>
      <c r="Y276" s="83"/>
    </row>
    <row r="277" spans="4:25" s="66" customFormat="1" x14ac:dyDescent="0.2">
      <c r="D277" s="71"/>
      <c r="E277" s="71"/>
      <c r="M277" s="71"/>
      <c r="R277" s="83"/>
      <c r="S277" s="83"/>
      <c r="T277" s="83"/>
      <c r="U277" s="83"/>
      <c r="V277" s="83"/>
      <c r="W277" s="83"/>
      <c r="X277" s="83"/>
      <c r="Y277" s="83"/>
    </row>
    <row r="278" spans="4:25" s="66" customFormat="1" x14ac:dyDescent="0.2">
      <c r="D278" s="71"/>
      <c r="E278" s="71"/>
      <c r="M278" s="71"/>
      <c r="R278" s="83"/>
      <c r="S278" s="83"/>
      <c r="T278" s="83"/>
      <c r="U278" s="83"/>
      <c r="V278" s="83"/>
      <c r="W278" s="83"/>
      <c r="X278" s="83"/>
      <c r="Y278" s="83"/>
    </row>
    <row r="279" spans="4:25" s="66" customFormat="1" x14ac:dyDescent="0.2">
      <c r="D279" s="71"/>
      <c r="E279" s="71"/>
      <c r="M279" s="71"/>
      <c r="R279" s="83"/>
      <c r="S279" s="83"/>
      <c r="T279" s="83"/>
      <c r="U279" s="83"/>
      <c r="V279" s="83"/>
      <c r="W279" s="83"/>
      <c r="X279" s="83"/>
      <c r="Y279" s="83"/>
    </row>
    <row r="280" spans="4:25" s="66" customFormat="1" x14ac:dyDescent="0.2">
      <c r="D280" s="71"/>
      <c r="E280" s="71"/>
      <c r="M280" s="71"/>
      <c r="R280" s="83"/>
      <c r="S280" s="83"/>
      <c r="T280" s="83"/>
      <c r="U280" s="83"/>
      <c r="V280" s="83"/>
      <c r="W280" s="83"/>
      <c r="X280" s="83"/>
      <c r="Y280" s="83"/>
    </row>
    <row r="281" spans="4:25" s="66" customFormat="1" x14ac:dyDescent="0.2">
      <c r="D281" s="71"/>
      <c r="E281" s="71"/>
      <c r="M281" s="71"/>
      <c r="R281" s="83"/>
      <c r="S281" s="83"/>
      <c r="T281" s="83"/>
      <c r="U281" s="83"/>
      <c r="V281" s="83"/>
      <c r="W281" s="83"/>
      <c r="X281" s="83"/>
      <c r="Y281" s="83"/>
    </row>
    <row r="282" spans="4:25" s="66" customFormat="1" x14ac:dyDescent="0.2">
      <c r="D282" s="71"/>
      <c r="E282" s="71"/>
      <c r="M282" s="71"/>
      <c r="R282" s="83"/>
      <c r="S282" s="83"/>
      <c r="T282" s="83"/>
      <c r="U282" s="83"/>
      <c r="V282" s="83"/>
      <c r="W282" s="83"/>
      <c r="X282" s="83"/>
      <c r="Y282" s="83"/>
    </row>
    <row r="283" spans="4:25" s="66" customFormat="1" x14ac:dyDescent="0.2">
      <c r="D283" s="71"/>
      <c r="E283" s="71"/>
      <c r="M283" s="71"/>
      <c r="R283" s="83"/>
      <c r="S283" s="83"/>
      <c r="T283" s="83"/>
      <c r="U283" s="83"/>
      <c r="V283" s="83"/>
      <c r="W283" s="83"/>
      <c r="X283" s="83"/>
      <c r="Y283" s="83"/>
    </row>
    <row r="284" spans="4:25" s="66" customFormat="1" x14ac:dyDescent="0.2">
      <c r="D284" s="71"/>
      <c r="E284" s="71"/>
      <c r="M284" s="71"/>
      <c r="R284" s="83"/>
      <c r="S284" s="83"/>
      <c r="T284" s="83"/>
      <c r="U284" s="83"/>
      <c r="V284" s="83"/>
      <c r="W284" s="83"/>
      <c r="X284" s="83"/>
      <c r="Y284" s="83"/>
    </row>
    <row r="285" spans="4:25" s="66" customFormat="1" x14ac:dyDescent="0.2">
      <c r="D285" s="71"/>
      <c r="E285" s="71"/>
      <c r="M285" s="71"/>
      <c r="R285" s="83"/>
      <c r="S285" s="83"/>
      <c r="T285" s="83"/>
      <c r="U285" s="83"/>
      <c r="V285" s="83"/>
      <c r="W285" s="83"/>
      <c r="X285" s="83"/>
      <c r="Y285" s="83"/>
    </row>
    <row r="286" spans="4:25" s="66" customFormat="1" x14ac:dyDescent="0.2">
      <c r="D286" s="71"/>
      <c r="E286" s="71"/>
      <c r="M286" s="71"/>
      <c r="R286" s="83"/>
      <c r="S286" s="83"/>
      <c r="T286" s="83"/>
      <c r="U286" s="83"/>
      <c r="V286" s="83"/>
      <c r="W286" s="83"/>
      <c r="X286" s="83"/>
      <c r="Y286" s="83"/>
    </row>
    <row r="287" spans="4:25" s="66" customFormat="1" x14ac:dyDescent="0.2">
      <c r="D287" s="71"/>
      <c r="E287" s="71"/>
      <c r="M287" s="71"/>
      <c r="R287" s="83"/>
      <c r="S287" s="83"/>
      <c r="T287" s="83"/>
      <c r="U287" s="83"/>
      <c r="V287" s="83"/>
      <c r="W287" s="83"/>
      <c r="X287" s="83"/>
      <c r="Y287" s="83"/>
    </row>
    <row r="288" spans="4:25" s="66" customFormat="1" x14ac:dyDescent="0.2">
      <c r="D288" s="71"/>
      <c r="E288" s="71"/>
      <c r="M288" s="71"/>
      <c r="R288" s="83"/>
      <c r="S288" s="83"/>
      <c r="T288" s="83"/>
      <c r="U288" s="83"/>
      <c r="V288" s="83"/>
      <c r="W288" s="83"/>
      <c r="X288" s="83"/>
      <c r="Y288" s="83"/>
    </row>
    <row r="289" spans="4:25" s="66" customFormat="1" x14ac:dyDescent="0.2">
      <c r="D289" s="71"/>
      <c r="E289" s="71"/>
      <c r="M289" s="71"/>
      <c r="R289" s="83"/>
      <c r="S289" s="83"/>
      <c r="T289" s="83"/>
      <c r="U289" s="83"/>
      <c r="V289" s="83"/>
      <c r="W289" s="83"/>
      <c r="X289" s="83"/>
      <c r="Y289" s="83"/>
    </row>
    <row r="290" spans="4:25" s="66" customFormat="1" x14ac:dyDescent="0.2">
      <c r="D290" s="71"/>
      <c r="E290" s="71"/>
      <c r="M290" s="71"/>
      <c r="R290" s="83"/>
      <c r="S290" s="83"/>
      <c r="T290" s="83"/>
      <c r="U290" s="83"/>
      <c r="V290" s="83"/>
      <c r="W290" s="83"/>
      <c r="X290" s="83"/>
      <c r="Y290" s="83"/>
    </row>
    <row r="291" spans="4:25" s="66" customFormat="1" x14ac:dyDescent="0.2">
      <c r="D291" s="71"/>
      <c r="E291" s="71"/>
      <c r="M291" s="71"/>
      <c r="R291" s="83"/>
      <c r="S291" s="83"/>
      <c r="T291" s="83"/>
      <c r="U291" s="83"/>
      <c r="V291" s="83"/>
      <c r="W291" s="83"/>
      <c r="X291" s="83"/>
      <c r="Y291" s="83"/>
    </row>
    <row r="292" spans="4:25" s="66" customFormat="1" x14ac:dyDescent="0.2">
      <c r="D292" s="71"/>
      <c r="E292" s="71"/>
      <c r="M292" s="71"/>
      <c r="R292" s="83"/>
      <c r="S292" s="83"/>
      <c r="T292" s="83"/>
      <c r="U292" s="83"/>
      <c r="V292" s="83"/>
      <c r="W292" s="83"/>
      <c r="X292" s="83"/>
      <c r="Y292" s="83"/>
    </row>
    <row r="293" spans="4:25" s="66" customFormat="1" x14ac:dyDescent="0.2">
      <c r="D293" s="71"/>
      <c r="E293" s="71"/>
      <c r="M293" s="71"/>
      <c r="R293" s="83"/>
      <c r="S293" s="83"/>
      <c r="T293" s="83"/>
      <c r="U293" s="83"/>
      <c r="V293" s="83"/>
      <c r="W293" s="83"/>
      <c r="X293" s="83"/>
      <c r="Y293" s="83"/>
    </row>
    <row r="294" spans="4:25" s="66" customFormat="1" x14ac:dyDescent="0.2">
      <c r="D294" s="71"/>
      <c r="E294" s="71"/>
      <c r="M294" s="71"/>
      <c r="R294" s="83"/>
      <c r="S294" s="83"/>
      <c r="T294" s="83"/>
      <c r="U294" s="83"/>
      <c r="V294" s="83"/>
      <c r="W294" s="83"/>
      <c r="X294" s="83"/>
      <c r="Y294" s="83"/>
    </row>
    <row r="295" spans="4:25" s="66" customFormat="1" x14ac:dyDescent="0.2">
      <c r="D295" s="71"/>
      <c r="E295" s="71"/>
      <c r="M295" s="71"/>
      <c r="R295" s="83"/>
      <c r="S295" s="83"/>
      <c r="T295" s="83"/>
      <c r="U295" s="83"/>
      <c r="V295" s="83"/>
      <c r="W295" s="83"/>
      <c r="X295" s="83"/>
      <c r="Y295" s="83"/>
    </row>
    <row r="296" spans="4:25" s="66" customFormat="1" x14ac:dyDescent="0.2">
      <c r="D296" s="71"/>
      <c r="E296" s="71"/>
      <c r="M296" s="71"/>
      <c r="R296" s="83"/>
      <c r="S296" s="83"/>
      <c r="T296" s="83"/>
      <c r="U296" s="83"/>
      <c r="V296" s="83"/>
      <c r="W296" s="83"/>
      <c r="X296" s="83"/>
      <c r="Y296" s="83"/>
    </row>
    <row r="297" spans="4:25" s="66" customFormat="1" x14ac:dyDescent="0.2">
      <c r="D297" s="71"/>
      <c r="E297" s="71"/>
      <c r="M297" s="71"/>
      <c r="R297" s="83"/>
      <c r="S297" s="83"/>
      <c r="T297" s="83"/>
      <c r="U297" s="83"/>
      <c r="V297" s="83"/>
      <c r="W297" s="83"/>
      <c r="X297" s="83"/>
      <c r="Y297" s="83"/>
    </row>
    <row r="298" spans="4:25" s="66" customFormat="1" x14ac:dyDescent="0.2">
      <c r="D298" s="71"/>
      <c r="E298" s="71"/>
      <c r="M298" s="71"/>
      <c r="R298" s="83"/>
      <c r="S298" s="83"/>
      <c r="T298" s="83"/>
      <c r="U298" s="83"/>
      <c r="V298" s="83"/>
      <c r="W298" s="83"/>
      <c r="X298" s="83"/>
      <c r="Y298" s="83"/>
    </row>
    <row r="299" spans="4:25" s="66" customFormat="1" x14ac:dyDescent="0.2">
      <c r="D299" s="71"/>
      <c r="E299" s="71"/>
      <c r="M299" s="71"/>
      <c r="R299" s="83"/>
      <c r="S299" s="83"/>
      <c r="T299" s="83"/>
      <c r="U299" s="83"/>
      <c r="V299" s="83"/>
      <c r="W299" s="83"/>
      <c r="X299" s="83"/>
      <c r="Y299" s="83"/>
    </row>
    <row r="300" spans="4:25" s="66" customFormat="1" x14ac:dyDescent="0.2">
      <c r="D300" s="71"/>
      <c r="E300" s="71"/>
      <c r="M300" s="71"/>
      <c r="R300" s="83"/>
      <c r="S300" s="83"/>
      <c r="T300" s="83"/>
      <c r="U300" s="83"/>
      <c r="V300" s="83"/>
      <c r="W300" s="83"/>
      <c r="X300" s="83"/>
      <c r="Y300" s="83"/>
    </row>
    <row r="301" spans="4:25" s="66" customFormat="1" x14ac:dyDescent="0.2">
      <c r="D301" s="71"/>
      <c r="E301" s="71"/>
      <c r="M301" s="71"/>
      <c r="R301" s="83"/>
      <c r="S301" s="83"/>
      <c r="T301" s="83"/>
      <c r="U301" s="83"/>
      <c r="V301" s="83"/>
      <c r="W301" s="83"/>
      <c r="X301" s="83"/>
      <c r="Y301" s="83"/>
    </row>
    <row r="302" spans="4:25" s="66" customFormat="1" x14ac:dyDescent="0.2">
      <c r="D302" s="71"/>
      <c r="E302" s="71"/>
      <c r="M302" s="71"/>
      <c r="R302" s="83"/>
      <c r="S302" s="83"/>
      <c r="T302" s="83"/>
      <c r="U302" s="83"/>
      <c r="V302" s="83"/>
      <c r="W302" s="83"/>
      <c r="X302" s="83"/>
      <c r="Y302" s="83"/>
    </row>
    <row r="303" spans="4:25" s="66" customFormat="1" x14ac:dyDescent="0.2">
      <c r="D303" s="71"/>
      <c r="E303" s="71"/>
      <c r="M303" s="71"/>
      <c r="R303" s="83"/>
      <c r="S303" s="83"/>
      <c r="T303" s="83"/>
      <c r="U303" s="83"/>
      <c r="V303" s="83"/>
      <c r="W303" s="83"/>
      <c r="X303" s="83"/>
      <c r="Y303" s="83"/>
    </row>
    <row r="304" spans="4:25" s="66" customFormat="1" x14ac:dyDescent="0.2">
      <c r="D304" s="71"/>
      <c r="E304" s="71"/>
      <c r="M304" s="71"/>
      <c r="R304" s="83"/>
      <c r="S304" s="83"/>
      <c r="T304" s="83"/>
      <c r="U304" s="83"/>
      <c r="V304" s="83"/>
      <c r="W304" s="83"/>
      <c r="X304" s="83"/>
      <c r="Y304" s="83"/>
    </row>
    <row r="305" spans="4:25" s="66" customFormat="1" x14ac:dyDescent="0.2">
      <c r="D305" s="71"/>
      <c r="E305" s="71"/>
      <c r="M305" s="71"/>
      <c r="R305" s="83"/>
      <c r="S305" s="83"/>
      <c r="T305" s="83"/>
      <c r="U305" s="83"/>
      <c r="V305" s="83"/>
      <c r="W305" s="83"/>
      <c r="X305" s="83"/>
      <c r="Y305" s="83"/>
    </row>
    <row r="306" spans="4:25" s="66" customFormat="1" x14ac:dyDescent="0.2">
      <c r="D306" s="71"/>
      <c r="E306" s="71"/>
      <c r="M306" s="71"/>
      <c r="R306" s="83"/>
      <c r="S306" s="83"/>
      <c r="T306" s="83"/>
      <c r="U306" s="83"/>
      <c r="V306" s="83"/>
      <c r="W306" s="83"/>
      <c r="X306" s="83"/>
      <c r="Y306" s="83"/>
    </row>
    <row r="307" spans="4:25" s="66" customFormat="1" x14ac:dyDescent="0.2">
      <c r="D307" s="71"/>
      <c r="E307" s="71"/>
      <c r="M307" s="71"/>
      <c r="R307" s="83"/>
      <c r="S307" s="83"/>
      <c r="T307" s="83"/>
      <c r="U307" s="83"/>
      <c r="V307" s="83"/>
      <c r="W307" s="83"/>
      <c r="X307" s="83"/>
      <c r="Y307" s="83"/>
    </row>
    <row r="308" spans="4:25" s="66" customFormat="1" x14ac:dyDescent="0.2">
      <c r="D308" s="71"/>
      <c r="E308" s="71"/>
      <c r="M308" s="71"/>
      <c r="R308" s="83"/>
      <c r="S308" s="83"/>
      <c r="T308" s="83"/>
      <c r="U308" s="83"/>
      <c r="V308" s="83"/>
      <c r="W308" s="83"/>
      <c r="X308" s="83"/>
      <c r="Y308" s="83"/>
    </row>
    <row r="309" spans="4:25" s="66" customFormat="1" x14ac:dyDescent="0.2">
      <c r="D309" s="71"/>
      <c r="E309" s="71"/>
      <c r="M309" s="71"/>
      <c r="R309" s="83"/>
      <c r="S309" s="83"/>
      <c r="T309" s="83"/>
      <c r="U309" s="83"/>
      <c r="V309" s="83"/>
      <c r="W309" s="83"/>
      <c r="X309" s="83"/>
      <c r="Y309" s="83"/>
    </row>
    <row r="310" spans="4:25" s="66" customFormat="1" x14ac:dyDescent="0.2">
      <c r="D310" s="71"/>
      <c r="E310" s="71"/>
      <c r="M310" s="71"/>
      <c r="R310" s="83"/>
      <c r="S310" s="83"/>
      <c r="T310" s="83"/>
      <c r="U310" s="83"/>
      <c r="V310" s="83"/>
      <c r="W310" s="83"/>
      <c r="X310" s="83"/>
      <c r="Y310" s="83"/>
    </row>
    <row r="311" spans="4:25" s="66" customFormat="1" x14ac:dyDescent="0.2">
      <c r="D311" s="71"/>
      <c r="E311" s="71"/>
      <c r="M311" s="71"/>
      <c r="R311" s="83"/>
      <c r="S311" s="83"/>
      <c r="T311" s="83"/>
      <c r="U311" s="83"/>
      <c r="V311" s="83"/>
      <c r="W311" s="83"/>
      <c r="X311" s="83"/>
      <c r="Y311" s="83"/>
    </row>
    <row r="312" spans="4:25" s="66" customFormat="1" x14ac:dyDescent="0.2">
      <c r="D312" s="71"/>
      <c r="E312" s="71"/>
      <c r="M312" s="71"/>
      <c r="R312" s="83"/>
      <c r="S312" s="83"/>
      <c r="T312" s="83"/>
      <c r="U312" s="83"/>
      <c r="V312" s="83"/>
      <c r="W312" s="83"/>
      <c r="X312" s="83"/>
      <c r="Y312" s="83"/>
    </row>
    <row r="313" spans="4:25" s="66" customFormat="1" x14ac:dyDescent="0.2">
      <c r="D313" s="71"/>
      <c r="E313" s="71"/>
      <c r="M313" s="71"/>
      <c r="R313" s="83"/>
      <c r="S313" s="83"/>
      <c r="T313" s="83"/>
      <c r="U313" s="83"/>
      <c r="V313" s="83"/>
      <c r="W313" s="83"/>
      <c r="X313" s="83"/>
      <c r="Y313" s="83"/>
    </row>
    <row r="314" spans="4:25" s="66" customFormat="1" x14ac:dyDescent="0.2">
      <c r="D314" s="71"/>
      <c r="E314" s="71"/>
      <c r="M314" s="71"/>
      <c r="R314" s="83"/>
      <c r="S314" s="83"/>
      <c r="T314" s="83"/>
      <c r="U314" s="83"/>
      <c r="V314" s="83"/>
      <c r="W314" s="83"/>
      <c r="X314" s="83"/>
      <c r="Y314" s="83"/>
    </row>
    <row r="315" spans="4:25" s="66" customFormat="1" x14ac:dyDescent="0.2">
      <c r="D315" s="71"/>
      <c r="E315" s="71"/>
      <c r="M315" s="71"/>
      <c r="R315" s="83"/>
      <c r="S315" s="83"/>
      <c r="T315" s="83"/>
      <c r="U315" s="83"/>
      <c r="V315" s="83"/>
      <c r="W315" s="83"/>
      <c r="X315" s="83"/>
      <c r="Y315" s="83"/>
    </row>
    <row r="316" spans="4:25" s="66" customFormat="1" x14ac:dyDescent="0.2">
      <c r="D316" s="71"/>
      <c r="E316" s="71"/>
      <c r="M316" s="71"/>
      <c r="R316" s="83"/>
      <c r="S316" s="83"/>
      <c r="T316" s="83"/>
      <c r="U316" s="83"/>
      <c r="V316" s="83"/>
      <c r="W316" s="83"/>
      <c r="X316" s="83"/>
      <c r="Y316" s="83"/>
    </row>
    <row r="317" spans="4:25" s="66" customFormat="1" x14ac:dyDescent="0.2">
      <c r="D317" s="71"/>
      <c r="E317" s="71"/>
      <c r="M317" s="71"/>
      <c r="R317" s="83"/>
      <c r="S317" s="83"/>
      <c r="T317" s="83"/>
      <c r="U317" s="83"/>
      <c r="V317" s="83"/>
      <c r="W317" s="83"/>
      <c r="X317" s="83"/>
      <c r="Y317" s="83"/>
    </row>
    <row r="318" spans="4:25" s="66" customFormat="1" x14ac:dyDescent="0.2">
      <c r="D318" s="71"/>
      <c r="E318" s="71"/>
      <c r="M318" s="71"/>
      <c r="R318" s="83"/>
      <c r="S318" s="83"/>
      <c r="T318" s="83"/>
      <c r="U318" s="83"/>
      <c r="V318" s="83"/>
      <c r="W318" s="83"/>
      <c r="X318" s="83"/>
      <c r="Y318" s="83"/>
    </row>
    <row r="319" spans="4:25" s="66" customFormat="1" x14ac:dyDescent="0.2">
      <c r="D319" s="71"/>
      <c r="E319" s="71"/>
      <c r="M319" s="71"/>
      <c r="R319" s="83"/>
      <c r="S319" s="83"/>
      <c r="T319" s="83"/>
      <c r="U319" s="83"/>
      <c r="V319" s="83"/>
      <c r="W319" s="83"/>
      <c r="X319" s="83"/>
      <c r="Y319" s="83"/>
    </row>
    <row r="320" spans="4:25" s="66" customFormat="1" x14ac:dyDescent="0.2">
      <c r="D320" s="71"/>
      <c r="E320" s="71"/>
      <c r="M320" s="71"/>
      <c r="R320" s="83"/>
      <c r="S320" s="83"/>
      <c r="T320" s="83"/>
      <c r="U320" s="83"/>
      <c r="V320" s="83"/>
      <c r="W320" s="83"/>
      <c r="X320" s="83"/>
      <c r="Y320" s="83"/>
    </row>
    <row r="321" spans="4:25" s="66" customFormat="1" x14ac:dyDescent="0.2">
      <c r="D321" s="71"/>
      <c r="E321" s="71"/>
      <c r="M321" s="71"/>
      <c r="R321" s="83"/>
      <c r="S321" s="83"/>
      <c r="T321" s="83"/>
      <c r="U321" s="83"/>
      <c r="V321" s="83"/>
      <c r="W321" s="83"/>
      <c r="X321" s="83"/>
      <c r="Y321" s="83"/>
    </row>
    <row r="322" spans="4:25" s="66" customFormat="1" x14ac:dyDescent="0.2">
      <c r="D322" s="71"/>
      <c r="E322" s="71"/>
      <c r="M322" s="71"/>
      <c r="R322" s="83"/>
      <c r="S322" s="83"/>
      <c r="T322" s="83"/>
      <c r="U322" s="83"/>
      <c r="V322" s="83"/>
      <c r="W322" s="83"/>
      <c r="X322" s="83"/>
      <c r="Y322" s="83"/>
    </row>
    <row r="323" spans="4:25" s="66" customFormat="1" x14ac:dyDescent="0.2">
      <c r="D323" s="71"/>
      <c r="E323" s="71"/>
      <c r="M323" s="71"/>
      <c r="R323" s="83"/>
      <c r="S323" s="83"/>
      <c r="T323" s="83"/>
      <c r="U323" s="83"/>
      <c r="V323" s="83"/>
      <c r="W323" s="83"/>
      <c r="X323" s="83"/>
      <c r="Y323" s="83"/>
    </row>
    <row r="324" spans="4:25" s="66" customFormat="1" x14ac:dyDescent="0.2">
      <c r="D324" s="71"/>
      <c r="E324" s="71"/>
      <c r="M324" s="71"/>
      <c r="R324" s="83"/>
      <c r="S324" s="83"/>
      <c r="T324" s="83"/>
      <c r="U324" s="83"/>
      <c r="V324" s="83"/>
      <c r="W324" s="83"/>
      <c r="X324" s="83"/>
      <c r="Y324" s="83"/>
    </row>
    <row r="325" spans="4:25" s="66" customFormat="1" x14ac:dyDescent="0.2">
      <c r="D325" s="71"/>
      <c r="E325" s="71"/>
      <c r="M325" s="71"/>
      <c r="R325" s="83"/>
      <c r="S325" s="83"/>
      <c r="T325" s="83"/>
      <c r="U325" s="83"/>
      <c r="V325" s="83"/>
      <c r="W325" s="83"/>
      <c r="X325" s="83"/>
      <c r="Y325" s="83"/>
    </row>
    <row r="326" spans="4:25" s="66" customFormat="1" x14ac:dyDescent="0.2">
      <c r="D326" s="71"/>
      <c r="E326" s="71"/>
      <c r="M326" s="71"/>
      <c r="R326" s="83"/>
      <c r="S326" s="83"/>
      <c r="T326" s="83"/>
      <c r="U326" s="83"/>
      <c r="V326" s="83"/>
      <c r="W326" s="83"/>
      <c r="X326" s="83"/>
      <c r="Y326" s="83"/>
    </row>
    <row r="327" spans="4:25" s="66" customFormat="1" x14ac:dyDescent="0.2">
      <c r="D327" s="71"/>
      <c r="E327" s="71"/>
      <c r="M327" s="71"/>
      <c r="R327" s="83"/>
      <c r="S327" s="83"/>
      <c r="T327" s="83"/>
      <c r="U327" s="83"/>
      <c r="V327" s="83"/>
      <c r="W327" s="83"/>
      <c r="X327" s="83"/>
      <c r="Y327" s="83"/>
    </row>
    <row r="328" spans="4:25" s="66" customFormat="1" x14ac:dyDescent="0.2">
      <c r="D328" s="71"/>
      <c r="E328" s="71"/>
      <c r="M328" s="71"/>
      <c r="R328" s="83"/>
      <c r="S328" s="83"/>
      <c r="T328" s="83"/>
      <c r="U328" s="83"/>
      <c r="V328" s="83"/>
      <c r="W328" s="83"/>
      <c r="X328" s="83"/>
      <c r="Y328" s="83"/>
    </row>
    <row r="329" spans="4:25" s="66" customFormat="1" x14ac:dyDescent="0.2">
      <c r="D329" s="71"/>
      <c r="E329" s="71"/>
      <c r="M329" s="71"/>
      <c r="R329" s="83"/>
      <c r="S329" s="83"/>
      <c r="T329" s="83"/>
      <c r="U329" s="83"/>
      <c r="V329" s="83"/>
      <c r="W329" s="83"/>
      <c r="X329" s="83"/>
      <c r="Y329" s="83"/>
    </row>
    <row r="330" spans="4:25" s="66" customFormat="1" x14ac:dyDescent="0.2">
      <c r="D330" s="71"/>
      <c r="E330" s="71"/>
      <c r="M330" s="71"/>
      <c r="R330" s="83"/>
      <c r="S330" s="83"/>
      <c r="T330" s="83"/>
      <c r="U330" s="83"/>
      <c r="V330" s="83"/>
      <c r="W330" s="83"/>
      <c r="X330" s="83"/>
      <c r="Y330" s="83"/>
    </row>
    <row r="331" spans="4:25" s="66" customFormat="1" x14ac:dyDescent="0.2">
      <c r="D331" s="71"/>
      <c r="E331" s="71"/>
      <c r="M331" s="71"/>
      <c r="R331" s="83"/>
      <c r="S331" s="83"/>
      <c r="T331" s="83"/>
      <c r="U331" s="83"/>
      <c r="V331" s="83"/>
      <c r="W331" s="83"/>
      <c r="X331" s="83"/>
      <c r="Y331" s="83"/>
    </row>
    <row r="332" spans="4:25" s="66" customFormat="1" x14ac:dyDescent="0.2">
      <c r="D332" s="71"/>
      <c r="E332" s="71"/>
      <c r="M332" s="71"/>
      <c r="R332" s="83"/>
      <c r="S332" s="83"/>
      <c r="T332" s="83"/>
      <c r="U332" s="83"/>
      <c r="V332" s="83"/>
      <c r="W332" s="83"/>
      <c r="X332" s="83"/>
      <c r="Y332" s="83"/>
    </row>
    <row r="333" spans="4:25" s="66" customFormat="1" x14ac:dyDescent="0.2">
      <c r="D333" s="71"/>
      <c r="E333" s="71"/>
      <c r="M333" s="71"/>
      <c r="R333" s="83"/>
      <c r="S333" s="83"/>
      <c r="T333" s="83"/>
      <c r="U333" s="83"/>
      <c r="V333" s="83"/>
      <c r="W333" s="83"/>
      <c r="X333" s="83"/>
      <c r="Y333" s="83"/>
    </row>
    <row r="334" spans="4:25" s="66" customFormat="1" x14ac:dyDescent="0.2">
      <c r="D334" s="71"/>
      <c r="E334" s="71"/>
      <c r="M334" s="71"/>
      <c r="R334" s="83"/>
      <c r="S334" s="83"/>
      <c r="T334" s="83"/>
      <c r="U334" s="83"/>
      <c r="V334" s="83"/>
      <c r="W334" s="83"/>
      <c r="X334" s="83"/>
      <c r="Y334" s="83"/>
    </row>
    <row r="335" spans="4:25" s="66" customFormat="1" x14ac:dyDescent="0.2">
      <c r="D335" s="71"/>
      <c r="E335" s="71"/>
      <c r="M335" s="71"/>
      <c r="R335" s="83"/>
      <c r="S335" s="83"/>
      <c r="T335" s="83"/>
      <c r="U335" s="83"/>
      <c r="V335" s="83"/>
      <c r="W335" s="83"/>
      <c r="X335" s="83"/>
      <c r="Y335" s="83"/>
    </row>
    <row r="336" spans="4:25" s="66" customFormat="1" x14ac:dyDescent="0.2">
      <c r="D336" s="71"/>
      <c r="E336" s="71"/>
      <c r="M336" s="71"/>
      <c r="R336" s="83"/>
      <c r="S336" s="83"/>
      <c r="T336" s="83"/>
      <c r="U336" s="83"/>
      <c r="V336" s="83"/>
      <c r="W336" s="83"/>
      <c r="X336" s="83"/>
      <c r="Y336" s="83"/>
    </row>
    <row r="337" spans="4:25" s="66" customFormat="1" x14ac:dyDescent="0.2">
      <c r="D337" s="71"/>
      <c r="E337" s="71"/>
      <c r="M337" s="71"/>
      <c r="R337" s="83"/>
      <c r="S337" s="83"/>
      <c r="T337" s="83"/>
      <c r="U337" s="83"/>
      <c r="V337" s="83"/>
      <c r="W337" s="83"/>
      <c r="X337" s="83"/>
      <c r="Y337" s="83"/>
    </row>
    <row r="338" spans="4:25" s="66" customFormat="1" x14ac:dyDescent="0.2">
      <c r="D338" s="71"/>
      <c r="E338" s="71"/>
      <c r="M338" s="71"/>
      <c r="R338" s="83"/>
      <c r="S338" s="83"/>
      <c r="T338" s="83"/>
      <c r="U338" s="83"/>
      <c r="V338" s="83"/>
      <c r="W338" s="83"/>
      <c r="X338" s="83"/>
      <c r="Y338" s="83"/>
    </row>
    <row r="339" spans="4:25" s="66" customFormat="1" x14ac:dyDescent="0.2">
      <c r="D339" s="71"/>
      <c r="E339" s="71"/>
      <c r="M339" s="71"/>
      <c r="R339" s="83"/>
      <c r="S339" s="83"/>
      <c r="T339" s="83"/>
      <c r="U339" s="83"/>
      <c r="V339" s="83"/>
      <c r="W339" s="83"/>
      <c r="X339" s="83"/>
      <c r="Y339" s="83"/>
    </row>
    <row r="340" spans="4:25" s="66" customFormat="1" x14ac:dyDescent="0.2">
      <c r="D340" s="71"/>
      <c r="E340" s="71"/>
      <c r="M340" s="71"/>
      <c r="R340" s="83"/>
      <c r="S340" s="83"/>
      <c r="T340" s="83"/>
      <c r="U340" s="83"/>
      <c r="V340" s="83"/>
      <c r="W340" s="83"/>
      <c r="X340" s="83"/>
      <c r="Y340" s="83"/>
    </row>
    <row r="341" spans="4:25" s="66" customFormat="1" x14ac:dyDescent="0.2">
      <c r="D341" s="71"/>
      <c r="E341" s="71"/>
      <c r="M341" s="71"/>
      <c r="R341" s="83"/>
      <c r="S341" s="83"/>
      <c r="T341" s="83"/>
      <c r="U341" s="83"/>
      <c r="V341" s="83"/>
      <c r="W341" s="83"/>
      <c r="X341" s="83"/>
      <c r="Y341" s="83"/>
    </row>
    <row r="342" spans="4:25" s="66" customFormat="1" x14ac:dyDescent="0.2">
      <c r="D342" s="71"/>
      <c r="E342" s="71"/>
      <c r="M342" s="71"/>
      <c r="R342" s="83"/>
      <c r="S342" s="83"/>
      <c r="T342" s="83"/>
      <c r="U342" s="83"/>
      <c r="V342" s="83"/>
      <c r="W342" s="83"/>
      <c r="X342" s="83"/>
      <c r="Y342" s="83"/>
    </row>
    <row r="343" spans="4:25" s="66" customFormat="1" x14ac:dyDescent="0.2">
      <c r="D343" s="71"/>
      <c r="E343" s="71"/>
      <c r="M343" s="71"/>
      <c r="R343" s="83"/>
      <c r="S343" s="83"/>
      <c r="T343" s="83"/>
      <c r="U343" s="83"/>
      <c r="V343" s="83"/>
      <c r="W343" s="83"/>
      <c r="X343" s="83"/>
      <c r="Y343" s="83"/>
    </row>
    <row r="344" spans="4:25" s="66" customFormat="1" x14ac:dyDescent="0.2">
      <c r="D344" s="71"/>
      <c r="E344" s="71"/>
      <c r="M344" s="71"/>
      <c r="R344" s="83"/>
      <c r="S344" s="83"/>
      <c r="T344" s="83"/>
      <c r="U344" s="83"/>
      <c r="V344" s="83"/>
      <c r="W344" s="83"/>
      <c r="X344" s="83"/>
      <c r="Y344" s="83"/>
    </row>
    <row r="345" spans="4:25" s="66" customFormat="1" x14ac:dyDescent="0.2">
      <c r="D345" s="71"/>
      <c r="E345" s="71"/>
      <c r="M345" s="71"/>
      <c r="R345" s="83"/>
      <c r="S345" s="83"/>
      <c r="T345" s="83"/>
      <c r="U345" s="83"/>
      <c r="V345" s="83"/>
      <c r="W345" s="83"/>
      <c r="X345" s="83"/>
      <c r="Y345" s="83"/>
    </row>
    <row r="346" spans="4:25" s="66" customFormat="1" x14ac:dyDescent="0.2">
      <c r="D346" s="71"/>
      <c r="E346" s="71"/>
      <c r="M346" s="71"/>
      <c r="R346" s="83"/>
      <c r="S346" s="83"/>
      <c r="T346" s="83"/>
      <c r="U346" s="83"/>
      <c r="V346" s="83"/>
      <c r="W346" s="83"/>
      <c r="X346" s="83"/>
      <c r="Y346" s="83"/>
    </row>
    <row r="347" spans="4:25" s="66" customFormat="1" x14ac:dyDescent="0.2">
      <c r="D347" s="71"/>
      <c r="E347" s="71"/>
      <c r="M347" s="71"/>
      <c r="R347" s="83"/>
      <c r="S347" s="83"/>
      <c r="T347" s="83"/>
      <c r="U347" s="83"/>
      <c r="V347" s="83"/>
      <c r="W347" s="83"/>
      <c r="X347" s="83"/>
      <c r="Y347" s="83"/>
    </row>
    <row r="348" spans="4:25" s="66" customFormat="1" x14ac:dyDescent="0.2">
      <c r="D348" s="71"/>
      <c r="E348" s="71"/>
      <c r="M348" s="71"/>
      <c r="R348" s="83"/>
      <c r="S348" s="83"/>
      <c r="T348" s="83"/>
      <c r="U348" s="83"/>
      <c r="V348" s="83"/>
      <c r="W348" s="83"/>
      <c r="X348" s="83"/>
      <c r="Y348" s="83"/>
    </row>
    <row r="349" spans="4:25" s="66" customFormat="1" x14ac:dyDescent="0.2">
      <c r="D349" s="71"/>
      <c r="E349" s="71"/>
      <c r="M349" s="71"/>
      <c r="R349" s="83"/>
      <c r="S349" s="83"/>
      <c r="T349" s="83"/>
      <c r="U349" s="83"/>
      <c r="V349" s="83"/>
      <c r="W349" s="83"/>
      <c r="X349" s="83"/>
      <c r="Y349" s="83"/>
    </row>
    <row r="350" spans="4:25" s="66" customFormat="1" x14ac:dyDescent="0.2">
      <c r="D350" s="71"/>
      <c r="E350" s="71"/>
      <c r="M350" s="71"/>
      <c r="R350" s="83"/>
      <c r="S350" s="83"/>
      <c r="T350" s="83"/>
      <c r="U350" s="83"/>
      <c r="V350" s="83"/>
      <c r="W350" s="83"/>
      <c r="X350" s="83"/>
      <c r="Y350" s="83"/>
    </row>
    <row r="351" spans="4:25" s="66" customFormat="1" x14ac:dyDescent="0.2">
      <c r="D351" s="71"/>
      <c r="E351" s="71"/>
      <c r="M351" s="71"/>
      <c r="R351" s="83"/>
      <c r="S351" s="83"/>
      <c r="T351" s="83"/>
      <c r="U351" s="83"/>
      <c r="V351" s="83"/>
      <c r="W351" s="83"/>
      <c r="X351" s="83"/>
      <c r="Y351" s="83"/>
    </row>
    <row r="352" spans="4:25" s="66" customFormat="1" x14ac:dyDescent="0.2">
      <c r="D352" s="71"/>
      <c r="E352" s="71"/>
      <c r="M352" s="71"/>
      <c r="R352" s="83"/>
      <c r="S352" s="83"/>
      <c r="T352" s="83"/>
      <c r="U352" s="83"/>
      <c r="V352" s="83"/>
      <c r="W352" s="83"/>
      <c r="X352" s="83"/>
      <c r="Y352" s="83"/>
    </row>
    <row r="353" spans="4:25" s="66" customFormat="1" x14ac:dyDescent="0.2">
      <c r="D353" s="71"/>
      <c r="E353" s="71"/>
      <c r="M353" s="71"/>
      <c r="R353" s="83"/>
      <c r="S353" s="83"/>
      <c r="T353" s="83"/>
      <c r="U353" s="83"/>
      <c r="V353" s="83"/>
      <c r="W353" s="83"/>
      <c r="X353" s="83"/>
      <c r="Y353" s="83"/>
    </row>
    <row r="354" spans="4:25" s="66" customFormat="1" x14ac:dyDescent="0.2">
      <c r="D354" s="71"/>
      <c r="E354" s="71"/>
      <c r="M354" s="71"/>
      <c r="R354" s="83"/>
      <c r="S354" s="83"/>
      <c r="T354" s="83"/>
      <c r="U354" s="83"/>
      <c r="V354" s="83"/>
      <c r="W354" s="83"/>
      <c r="X354" s="83"/>
      <c r="Y354" s="83"/>
    </row>
    <row r="355" spans="4:25" s="66" customFormat="1" x14ac:dyDescent="0.2">
      <c r="D355" s="71"/>
      <c r="E355" s="71"/>
      <c r="M355" s="71"/>
      <c r="R355" s="83"/>
      <c r="S355" s="83"/>
      <c r="T355" s="83"/>
      <c r="U355" s="83"/>
      <c r="V355" s="83"/>
      <c r="W355" s="83"/>
      <c r="X355" s="83"/>
      <c r="Y355" s="83"/>
    </row>
    <row r="356" spans="4:25" s="66" customFormat="1" x14ac:dyDescent="0.2">
      <c r="D356" s="71"/>
      <c r="E356" s="71"/>
      <c r="M356" s="71"/>
      <c r="R356" s="83"/>
      <c r="S356" s="83"/>
      <c r="T356" s="83"/>
      <c r="U356" s="83"/>
      <c r="V356" s="83"/>
      <c r="W356" s="83"/>
      <c r="X356" s="83"/>
      <c r="Y356" s="83"/>
    </row>
    <row r="357" spans="4:25" s="66" customFormat="1" x14ac:dyDescent="0.2">
      <c r="D357" s="71"/>
      <c r="E357" s="71"/>
      <c r="M357" s="71"/>
      <c r="R357" s="83"/>
      <c r="S357" s="83"/>
      <c r="T357" s="83"/>
      <c r="U357" s="83"/>
      <c r="V357" s="83"/>
      <c r="W357" s="83"/>
      <c r="X357" s="83"/>
      <c r="Y357" s="83"/>
    </row>
    <row r="358" spans="4:25" s="66" customFormat="1" x14ac:dyDescent="0.2">
      <c r="D358" s="71"/>
      <c r="E358" s="71"/>
      <c r="M358" s="71"/>
      <c r="R358" s="83"/>
      <c r="S358" s="83"/>
      <c r="T358" s="83"/>
      <c r="U358" s="83"/>
      <c r="V358" s="83"/>
      <c r="W358" s="83"/>
      <c r="X358" s="83"/>
      <c r="Y358" s="83"/>
    </row>
    <row r="359" spans="4:25" s="66" customFormat="1" x14ac:dyDescent="0.2">
      <c r="D359" s="71"/>
      <c r="E359" s="71"/>
      <c r="M359" s="71"/>
      <c r="R359" s="83"/>
      <c r="S359" s="83"/>
      <c r="T359" s="83"/>
      <c r="U359" s="83"/>
      <c r="V359" s="83"/>
      <c r="W359" s="83"/>
      <c r="X359" s="83"/>
      <c r="Y359" s="83"/>
    </row>
    <row r="360" spans="4:25" s="66" customFormat="1" x14ac:dyDescent="0.2">
      <c r="D360" s="71"/>
      <c r="E360" s="71"/>
      <c r="M360" s="71"/>
      <c r="R360" s="83"/>
      <c r="S360" s="83"/>
      <c r="T360" s="83"/>
      <c r="U360" s="83"/>
      <c r="V360" s="83"/>
      <c r="W360" s="83"/>
      <c r="X360" s="83"/>
      <c r="Y360" s="83"/>
    </row>
    <row r="361" spans="4:25" s="66" customFormat="1" x14ac:dyDescent="0.2">
      <c r="D361" s="71"/>
      <c r="E361" s="71"/>
      <c r="M361" s="71"/>
      <c r="R361" s="83"/>
      <c r="S361" s="83"/>
      <c r="T361" s="83"/>
      <c r="U361" s="83"/>
      <c r="V361" s="83"/>
      <c r="W361" s="83"/>
      <c r="X361" s="83"/>
      <c r="Y361" s="83"/>
    </row>
    <row r="362" spans="4:25" s="66" customFormat="1" x14ac:dyDescent="0.2">
      <c r="D362" s="71"/>
      <c r="E362" s="71"/>
      <c r="M362" s="71"/>
      <c r="R362" s="83"/>
      <c r="S362" s="83"/>
      <c r="T362" s="83"/>
      <c r="U362" s="83"/>
      <c r="V362" s="83"/>
      <c r="W362" s="83"/>
      <c r="X362" s="83"/>
      <c r="Y362" s="83"/>
    </row>
    <row r="363" spans="4:25" s="66" customFormat="1" x14ac:dyDescent="0.2">
      <c r="D363" s="71"/>
      <c r="E363" s="71"/>
      <c r="M363" s="71"/>
      <c r="R363" s="83"/>
      <c r="S363" s="83"/>
      <c r="T363" s="83"/>
      <c r="U363" s="83"/>
      <c r="V363" s="83"/>
      <c r="W363" s="83"/>
      <c r="X363" s="83"/>
      <c r="Y363" s="83"/>
    </row>
    <row r="364" spans="4:25" s="66" customFormat="1" x14ac:dyDescent="0.2">
      <c r="D364" s="71"/>
      <c r="E364" s="71"/>
      <c r="M364" s="71"/>
      <c r="R364" s="83"/>
      <c r="S364" s="83"/>
      <c r="T364" s="83"/>
      <c r="U364" s="83"/>
      <c r="V364" s="83"/>
      <c r="W364" s="83"/>
      <c r="X364" s="83"/>
      <c r="Y364" s="83"/>
    </row>
    <row r="365" spans="4:25" s="66" customFormat="1" x14ac:dyDescent="0.2">
      <c r="D365" s="71"/>
      <c r="E365" s="71"/>
      <c r="M365" s="71"/>
      <c r="R365" s="83"/>
      <c r="S365" s="83"/>
      <c r="T365" s="83"/>
      <c r="U365" s="83"/>
      <c r="V365" s="83"/>
      <c r="W365" s="83"/>
      <c r="X365" s="83"/>
      <c r="Y365" s="83"/>
    </row>
    <row r="366" spans="4:25" s="66" customFormat="1" x14ac:dyDescent="0.2">
      <c r="D366" s="71"/>
      <c r="E366" s="71"/>
      <c r="M366" s="71"/>
      <c r="R366" s="83"/>
      <c r="S366" s="83"/>
      <c r="T366" s="83"/>
      <c r="U366" s="83"/>
      <c r="V366" s="83"/>
      <c r="W366" s="83"/>
      <c r="X366" s="83"/>
      <c r="Y366" s="83"/>
    </row>
    <row r="367" spans="4:25" s="66" customFormat="1" x14ac:dyDescent="0.2">
      <c r="D367" s="71"/>
      <c r="E367" s="71"/>
      <c r="M367" s="71"/>
      <c r="R367" s="83"/>
      <c r="S367" s="83"/>
      <c r="T367" s="83"/>
      <c r="U367" s="83"/>
      <c r="V367" s="83"/>
      <c r="W367" s="83"/>
      <c r="X367" s="83"/>
      <c r="Y367" s="83"/>
    </row>
    <row r="368" spans="4:25" s="66" customFormat="1" x14ac:dyDescent="0.2">
      <c r="D368" s="71"/>
      <c r="E368" s="71"/>
      <c r="M368" s="71"/>
      <c r="R368" s="83"/>
      <c r="S368" s="83"/>
      <c r="T368" s="83"/>
      <c r="U368" s="83"/>
      <c r="V368" s="83"/>
      <c r="W368" s="83"/>
      <c r="X368" s="83"/>
      <c r="Y368" s="83"/>
    </row>
    <row r="369" spans="4:25" s="66" customFormat="1" x14ac:dyDescent="0.2">
      <c r="D369" s="71"/>
      <c r="E369" s="71"/>
      <c r="M369" s="71"/>
      <c r="R369" s="83"/>
      <c r="S369" s="83"/>
      <c r="T369" s="83"/>
      <c r="U369" s="83"/>
      <c r="V369" s="83"/>
      <c r="W369" s="83"/>
      <c r="X369" s="83"/>
      <c r="Y369" s="83"/>
    </row>
    <row r="370" spans="4:25" s="66" customFormat="1" x14ac:dyDescent="0.2">
      <c r="D370" s="71"/>
      <c r="E370" s="71"/>
      <c r="M370" s="71"/>
      <c r="R370" s="83"/>
      <c r="S370" s="83"/>
      <c r="T370" s="83"/>
      <c r="U370" s="83"/>
      <c r="V370" s="83"/>
      <c r="W370" s="83"/>
      <c r="X370" s="83"/>
      <c r="Y370" s="83"/>
    </row>
    <row r="371" spans="4:25" s="66" customFormat="1" x14ac:dyDescent="0.2">
      <c r="D371" s="71"/>
      <c r="E371" s="71"/>
      <c r="M371" s="71"/>
      <c r="R371" s="83"/>
      <c r="S371" s="83"/>
      <c r="T371" s="83"/>
      <c r="U371" s="83"/>
      <c r="V371" s="83"/>
      <c r="W371" s="83"/>
      <c r="X371" s="83"/>
      <c r="Y371" s="83"/>
    </row>
    <row r="372" spans="4:25" s="66" customFormat="1" x14ac:dyDescent="0.2">
      <c r="D372" s="71"/>
      <c r="E372" s="71"/>
      <c r="M372" s="71"/>
      <c r="R372" s="83"/>
      <c r="S372" s="83"/>
      <c r="T372" s="83"/>
      <c r="U372" s="83"/>
      <c r="V372" s="83"/>
      <c r="W372" s="83"/>
      <c r="X372" s="83"/>
      <c r="Y372" s="83"/>
    </row>
    <row r="373" spans="4:25" s="66" customFormat="1" x14ac:dyDescent="0.2">
      <c r="D373" s="71"/>
      <c r="E373" s="71"/>
      <c r="M373" s="71"/>
      <c r="R373" s="83"/>
      <c r="S373" s="83"/>
      <c r="T373" s="83"/>
      <c r="U373" s="83"/>
      <c r="V373" s="83"/>
      <c r="W373" s="83"/>
      <c r="X373" s="83"/>
      <c r="Y373" s="83"/>
    </row>
    <row r="374" spans="4:25" s="66" customFormat="1" x14ac:dyDescent="0.2">
      <c r="D374" s="71"/>
      <c r="E374" s="71"/>
      <c r="M374" s="71"/>
      <c r="R374" s="83"/>
      <c r="S374" s="83"/>
      <c r="T374" s="83"/>
      <c r="U374" s="83"/>
      <c r="V374" s="83"/>
      <c r="W374" s="83"/>
      <c r="X374" s="83"/>
      <c r="Y374" s="83"/>
    </row>
    <row r="375" spans="4:25" s="66" customFormat="1" x14ac:dyDescent="0.2">
      <c r="D375" s="71"/>
      <c r="E375" s="71"/>
      <c r="M375" s="71"/>
      <c r="R375" s="83"/>
      <c r="S375" s="83"/>
      <c r="T375" s="83"/>
      <c r="U375" s="83"/>
      <c r="V375" s="83"/>
      <c r="W375" s="83"/>
      <c r="X375" s="83"/>
      <c r="Y375" s="83"/>
    </row>
    <row r="376" spans="4:25" s="66" customFormat="1" x14ac:dyDescent="0.2">
      <c r="D376" s="71"/>
      <c r="E376" s="71"/>
      <c r="M376" s="71"/>
      <c r="R376" s="83"/>
      <c r="S376" s="83"/>
      <c r="T376" s="83"/>
      <c r="U376" s="83"/>
      <c r="V376" s="83"/>
      <c r="W376" s="83"/>
      <c r="X376" s="83"/>
      <c r="Y376" s="83"/>
    </row>
    <row r="377" spans="4:25" s="66" customFormat="1" x14ac:dyDescent="0.2">
      <c r="D377" s="71"/>
      <c r="E377" s="71"/>
      <c r="M377" s="71"/>
      <c r="R377" s="83"/>
      <c r="S377" s="83"/>
      <c r="T377" s="83"/>
      <c r="U377" s="83"/>
      <c r="V377" s="83"/>
      <c r="W377" s="83"/>
      <c r="X377" s="83"/>
      <c r="Y377" s="83"/>
    </row>
    <row r="378" spans="4:25" s="66" customFormat="1" x14ac:dyDescent="0.2">
      <c r="D378" s="71"/>
      <c r="E378" s="71"/>
      <c r="M378" s="71"/>
      <c r="R378" s="83"/>
      <c r="S378" s="83"/>
      <c r="T378" s="83"/>
      <c r="U378" s="83"/>
      <c r="V378" s="83"/>
      <c r="W378" s="83"/>
      <c r="X378" s="83"/>
      <c r="Y378" s="83"/>
    </row>
    <row r="379" spans="4:25" s="66" customFormat="1" x14ac:dyDescent="0.2">
      <c r="D379" s="71"/>
      <c r="E379" s="71"/>
      <c r="M379" s="71"/>
      <c r="R379" s="83"/>
      <c r="S379" s="83"/>
      <c r="T379" s="83"/>
      <c r="U379" s="83"/>
      <c r="V379" s="83"/>
      <c r="W379" s="83"/>
      <c r="X379" s="83"/>
      <c r="Y379" s="83"/>
    </row>
    <row r="380" spans="4:25" s="66" customFormat="1" x14ac:dyDescent="0.2">
      <c r="D380" s="71"/>
      <c r="E380" s="71"/>
      <c r="M380" s="71"/>
      <c r="R380" s="83"/>
      <c r="S380" s="83"/>
      <c r="T380" s="83"/>
      <c r="U380" s="83"/>
      <c r="V380" s="83"/>
      <c r="W380" s="83"/>
      <c r="X380" s="83"/>
      <c r="Y380" s="83"/>
    </row>
    <row r="381" spans="4:25" s="66" customFormat="1" x14ac:dyDescent="0.2">
      <c r="D381" s="71"/>
      <c r="E381" s="71"/>
      <c r="M381" s="71"/>
      <c r="R381" s="83"/>
      <c r="S381" s="83"/>
      <c r="T381" s="83"/>
      <c r="U381" s="83"/>
      <c r="V381" s="83"/>
      <c r="W381" s="83"/>
      <c r="X381" s="83"/>
      <c r="Y381" s="83"/>
    </row>
    <row r="382" spans="4:25" s="66" customFormat="1" x14ac:dyDescent="0.2">
      <c r="D382" s="71"/>
      <c r="E382" s="71"/>
      <c r="M382" s="71"/>
      <c r="R382" s="83"/>
      <c r="S382" s="83"/>
      <c r="T382" s="83"/>
      <c r="U382" s="83"/>
      <c r="V382" s="83"/>
      <c r="W382" s="83"/>
      <c r="X382" s="83"/>
      <c r="Y382" s="83"/>
    </row>
    <row r="383" spans="4:25" s="66" customFormat="1" x14ac:dyDescent="0.2">
      <c r="D383" s="71"/>
      <c r="E383" s="71"/>
      <c r="M383" s="71"/>
      <c r="R383" s="83"/>
      <c r="S383" s="83"/>
      <c r="T383" s="83"/>
      <c r="U383" s="83"/>
      <c r="V383" s="83"/>
      <c r="W383" s="83"/>
      <c r="X383" s="83"/>
      <c r="Y383" s="83"/>
    </row>
    <row r="384" spans="4:25" s="66" customFormat="1" x14ac:dyDescent="0.2">
      <c r="D384" s="71"/>
      <c r="E384" s="71"/>
      <c r="M384" s="71"/>
      <c r="R384" s="83"/>
      <c r="S384" s="83"/>
      <c r="T384" s="83"/>
      <c r="U384" s="83"/>
      <c r="V384" s="83"/>
      <c r="W384" s="83"/>
      <c r="X384" s="83"/>
      <c r="Y384" s="83"/>
    </row>
    <row r="385" spans="4:25" s="66" customFormat="1" x14ac:dyDescent="0.2">
      <c r="D385" s="71"/>
      <c r="E385" s="71"/>
      <c r="M385" s="71"/>
      <c r="R385" s="83"/>
      <c r="S385" s="83"/>
      <c r="T385" s="83"/>
      <c r="U385" s="83"/>
      <c r="V385" s="83"/>
      <c r="W385" s="83"/>
      <c r="X385" s="83"/>
      <c r="Y385" s="83"/>
    </row>
    <row r="386" spans="4:25" s="66" customFormat="1" x14ac:dyDescent="0.2">
      <c r="D386" s="71"/>
      <c r="E386" s="71"/>
      <c r="M386" s="71"/>
      <c r="R386" s="83"/>
      <c r="S386" s="83"/>
      <c r="T386" s="83"/>
      <c r="U386" s="83"/>
      <c r="V386" s="83"/>
      <c r="W386" s="83"/>
      <c r="X386" s="83"/>
      <c r="Y386" s="83"/>
    </row>
    <row r="387" spans="4:25" s="66" customFormat="1" x14ac:dyDescent="0.2">
      <c r="D387" s="71"/>
      <c r="E387" s="71"/>
      <c r="M387" s="71"/>
      <c r="R387" s="83"/>
      <c r="S387" s="83"/>
      <c r="T387" s="83"/>
      <c r="U387" s="83"/>
      <c r="V387" s="83"/>
      <c r="W387" s="83"/>
      <c r="X387" s="83"/>
      <c r="Y387" s="83"/>
    </row>
    <row r="388" spans="4:25" s="66" customFormat="1" x14ac:dyDescent="0.2">
      <c r="D388" s="71"/>
      <c r="E388" s="71"/>
      <c r="M388" s="71"/>
      <c r="R388" s="83"/>
      <c r="S388" s="83"/>
      <c r="T388" s="83"/>
      <c r="U388" s="83"/>
      <c r="V388" s="83"/>
      <c r="W388" s="83"/>
      <c r="X388" s="83"/>
      <c r="Y388" s="83"/>
    </row>
    <row r="389" spans="4:25" s="66" customFormat="1" x14ac:dyDescent="0.2">
      <c r="D389" s="71"/>
      <c r="E389" s="71"/>
      <c r="M389" s="71"/>
      <c r="R389" s="83"/>
      <c r="S389" s="83"/>
      <c r="T389" s="83"/>
      <c r="U389" s="83"/>
      <c r="V389" s="83"/>
      <c r="W389" s="83"/>
      <c r="X389" s="83"/>
      <c r="Y389" s="83"/>
    </row>
    <row r="390" spans="4:25" s="66" customFormat="1" x14ac:dyDescent="0.2">
      <c r="D390" s="71"/>
      <c r="E390" s="71"/>
      <c r="M390" s="71"/>
      <c r="R390" s="83"/>
      <c r="S390" s="83"/>
      <c r="T390" s="83"/>
      <c r="U390" s="83"/>
      <c r="V390" s="83"/>
      <c r="W390" s="83"/>
      <c r="X390" s="83"/>
      <c r="Y390" s="83"/>
    </row>
    <row r="391" spans="4:25" s="66" customFormat="1" x14ac:dyDescent="0.2">
      <c r="D391" s="71"/>
      <c r="E391" s="71"/>
      <c r="M391" s="71"/>
      <c r="R391" s="83"/>
      <c r="S391" s="83"/>
      <c r="T391" s="83"/>
      <c r="U391" s="83"/>
      <c r="V391" s="83"/>
      <c r="W391" s="83"/>
      <c r="X391" s="83"/>
      <c r="Y391" s="83"/>
    </row>
    <row r="392" spans="4:25" s="66" customFormat="1" x14ac:dyDescent="0.2">
      <c r="D392" s="71"/>
      <c r="E392" s="71"/>
      <c r="M392" s="71"/>
      <c r="R392" s="83"/>
      <c r="S392" s="83"/>
      <c r="T392" s="83"/>
      <c r="U392" s="83"/>
      <c r="V392" s="83"/>
      <c r="W392" s="83"/>
      <c r="X392" s="83"/>
      <c r="Y392" s="83"/>
    </row>
    <row r="393" spans="4:25" s="66" customFormat="1" x14ac:dyDescent="0.2">
      <c r="D393" s="71"/>
      <c r="E393" s="71"/>
      <c r="M393" s="71"/>
      <c r="R393" s="83"/>
      <c r="S393" s="83"/>
      <c r="T393" s="83"/>
      <c r="U393" s="83"/>
      <c r="V393" s="83"/>
      <c r="W393" s="83"/>
      <c r="X393" s="83"/>
      <c r="Y393" s="83"/>
    </row>
    <row r="394" spans="4:25" s="66" customFormat="1" x14ac:dyDescent="0.2">
      <c r="D394" s="71"/>
      <c r="E394" s="71"/>
      <c r="M394" s="71"/>
      <c r="R394" s="83"/>
      <c r="S394" s="83"/>
      <c r="T394" s="83"/>
      <c r="U394" s="83"/>
      <c r="V394" s="83"/>
      <c r="W394" s="83"/>
      <c r="X394" s="83"/>
      <c r="Y394" s="83"/>
    </row>
    <row r="395" spans="4:25" s="66" customFormat="1" x14ac:dyDescent="0.2">
      <c r="D395" s="71"/>
      <c r="E395" s="71"/>
      <c r="M395" s="71"/>
      <c r="R395" s="83"/>
      <c r="S395" s="83"/>
      <c r="T395" s="83"/>
      <c r="U395" s="83"/>
      <c r="V395" s="83"/>
      <c r="W395" s="83"/>
      <c r="X395" s="83"/>
      <c r="Y395" s="83"/>
    </row>
    <row r="396" spans="4:25" s="66" customFormat="1" x14ac:dyDescent="0.2">
      <c r="D396" s="71"/>
      <c r="E396" s="71"/>
      <c r="M396" s="71"/>
      <c r="R396" s="83"/>
      <c r="S396" s="83"/>
      <c r="T396" s="83"/>
      <c r="U396" s="83"/>
      <c r="V396" s="83"/>
      <c r="W396" s="83"/>
      <c r="X396" s="83"/>
      <c r="Y396" s="83"/>
    </row>
    <row r="397" spans="4:25" s="66" customFormat="1" x14ac:dyDescent="0.2">
      <c r="D397" s="71"/>
      <c r="E397" s="71"/>
      <c r="M397" s="71"/>
      <c r="R397" s="83"/>
      <c r="S397" s="83"/>
      <c r="T397" s="83"/>
      <c r="U397" s="83"/>
      <c r="V397" s="83"/>
      <c r="W397" s="83"/>
      <c r="X397" s="83"/>
      <c r="Y397" s="83"/>
    </row>
    <row r="398" spans="4:25" s="66" customFormat="1" x14ac:dyDescent="0.2">
      <c r="D398" s="71"/>
      <c r="E398" s="71"/>
      <c r="M398" s="71"/>
      <c r="R398" s="83"/>
      <c r="S398" s="83"/>
      <c r="T398" s="83"/>
      <c r="U398" s="83"/>
      <c r="V398" s="83"/>
      <c r="W398" s="83"/>
      <c r="X398" s="83"/>
      <c r="Y398" s="83"/>
    </row>
    <row r="399" spans="4:25" s="66" customFormat="1" x14ac:dyDescent="0.2">
      <c r="D399" s="71"/>
      <c r="E399" s="71"/>
      <c r="M399" s="71"/>
      <c r="R399" s="83"/>
      <c r="S399" s="83"/>
      <c r="T399" s="83"/>
      <c r="U399" s="83"/>
      <c r="V399" s="83"/>
      <c r="W399" s="83"/>
      <c r="X399" s="83"/>
      <c r="Y399" s="83"/>
    </row>
    <row r="400" spans="4:25" s="66" customFormat="1" x14ac:dyDescent="0.2">
      <c r="D400" s="71"/>
      <c r="E400" s="71"/>
      <c r="M400" s="71"/>
      <c r="R400" s="83"/>
      <c r="S400" s="83"/>
      <c r="T400" s="83"/>
      <c r="U400" s="83"/>
      <c r="V400" s="83"/>
      <c r="W400" s="83"/>
      <c r="X400" s="83"/>
      <c r="Y400" s="83"/>
    </row>
    <row r="401" spans="4:25" s="66" customFormat="1" x14ac:dyDescent="0.2">
      <c r="D401" s="71"/>
      <c r="E401" s="71"/>
      <c r="M401" s="71"/>
      <c r="R401" s="83"/>
      <c r="S401" s="83"/>
      <c r="T401" s="83"/>
      <c r="U401" s="83"/>
      <c r="V401" s="83"/>
      <c r="W401" s="83"/>
      <c r="X401" s="83"/>
      <c r="Y401" s="83"/>
    </row>
    <row r="402" spans="4:25" s="66" customFormat="1" x14ac:dyDescent="0.2">
      <c r="D402" s="71"/>
      <c r="E402" s="71"/>
      <c r="M402" s="71"/>
      <c r="R402" s="83"/>
      <c r="S402" s="83"/>
      <c r="T402" s="83"/>
      <c r="U402" s="83"/>
      <c r="V402" s="83"/>
      <c r="W402" s="83"/>
      <c r="X402" s="83"/>
      <c r="Y402" s="83"/>
    </row>
    <row r="403" spans="4:25" s="66" customFormat="1" x14ac:dyDescent="0.2">
      <c r="D403" s="71"/>
      <c r="E403" s="71"/>
      <c r="M403" s="71"/>
      <c r="R403" s="83"/>
      <c r="S403" s="83"/>
      <c r="T403" s="83"/>
      <c r="U403" s="83"/>
      <c r="V403" s="83"/>
      <c r="W403" s="83"/>
      <c r="X403" s="83"/>
      <c r="Y403" s="83"/>
    </row>
    <row r="404" spans="4:25" s="66" customFormat="1" x14ac:dyDescent="0.2">
      <c r="D404" s="71"/>
      <c r="E404" s="71"/>
      <c r="M404" s="71"/>
      <c r="R404" s="83"/>
      <c r="S404" s="83"/>
      <c r="T404" s="83"/>
      <c r="U404" s="83"/>
      <c r="V404" s="83"/>
      <c r="W404" s="83"/>
      <c r="X404" s="83"/>
      <c r="Y404" s="83"/>
    </row>
    <row r="405" spans="4:25" s="66" customFormat="1" x14ac:dyDescent="0.2">
      <c r="D405" s="71"/>
      <c r="E405" s="71"/>
      <c r="M405" s="71"/>
      <c r="R405" s="83"/>
      <c r="S405" s="83"/>
      <c r="T405" s="83"/>
      <c r="U405" s="83"/>
      <c r="V405" s="83"/>
      <c r="W405" s="83"/>
      <c r="X405" s="83"/>
      <c r="Y405" s="83"/>
    </row>
    <row r="406" spans="4:25" s="66" customFormat="1" x14ac:dyDescent="0.2">
      <c r="D406" s="71"/>
      <c r="E406" s="71"/>
      <c r="M406" s="71"/>
      <c r="R406" s="83"/>
      <c r="S406" s="83"/>
      <c r="T406" s="83"/>
      <c r="U406" s="83"/>
      <c r="V406" s="83"/>
      <c r="W406" s="83"/>
      <c r="X406" s="83"/>
      <c r="Y406" s="83"/>
    </row>
    <row r="407" spans="4:25" s="66" customFormat="1" x14ac:dyDescent="0.2">
      <c r="D407" s="71"/>
      <c r="E407" s="71"/>
      <c r="M407" s="71"/>
      <c r="R407" s="83"/>
      <c r="S407" s="83"/>
      <c r="T407" s="83"/>
      <c r="U407" s="83"/>
      <c r="V407" s="83"/>
      <c r="W407" s="83"/>
      <c r="X407" s="83"/>
      <c r="Y407" s="83"/>
    </row>
    <row r="408" spans="4:25" s="66" customFormat="1" x14ac:dyDescent="0.2">
      <c r="D408" s="71"/>
      <c r="E408" s="71"/>
      <c r="M408" s="71"/>
      <c r="R408" s="83"/>
      <c r="S408" s="83"/>
      <c r="T408" s="83"/>
      <c r="U408" s="83"/>
      <c r="V408" s="83"/>
      <c r="W408" s="83"/>
      <c r="X408" s="83"/>
      <c r="Y408" s="83"/>
    </row>
    <row r="409" spans="4:25" s="66" customFormat="1" x14ac:dyDescent="0.2">
      <c r="D409" s="71"/>
      <c r="E409" s="71"/>
      <c r="M409" s="71"/>
      <c r="R409" s="83"/>
      <c r="S409" s="83"/>
      <c r="T409" s="83"/>
      <c r="U409" s="83"/>
      <c r="V409" s="83"/>
      <c r="W409" s="83"/>
      <c r="X409" s="83"/>
      <c r="Y409" s="83"/>
    </row>
    <row r="410" spans="4:25" s="66" customFormat="1" x14ac:dyDescent="0.2">
      <c r="D410" s="71"/>
      <c r="E410" s="71"/>
      <c r="M410" s="71"/>
      <c r="R410" s="83"/>
      <c r="S410" s="83"/>
      <c r="T410" s="83"/>
      <c r="U410" s="83"/>
      <c r="V410" s="83"/>
      <c r="W410" s="83"/>
      <c r="X410" s="83"/>
      <c r="Y410" s="83"/>
    </row>
    <row r="411" spans="4:25" s="66" customFormat="1" x14ac:dyDescent="0.2">
      <c r="D411" s="71"/>
      <c r="E411" s="71"/>
      <c r="M411" s="71"/>
      <c r="R411" s="83"/>
      <c r="S411" s="83"/>
      <c r="T411" s="83"/>
      <c r="U411" s="83"/>
      <c r="V411" s="83"/>
      <c r="W411" s="83"/>
      <c r="X411" s="83"/>
      <c r="Y411" s="83"/>
    </row>
    <row r="412" spans="4:25" s="66" customFormat="1" x14ac:dyDescent="0.2">
      <c r="D412" s="71"/>
      <c r="E412" s="71"/>
      <c r="M412" s="71"/>
      <c r="R412" s="83"/>
      <c r="S412" s="83"/>
      <c r="T412" s="83"/>
      <c r="U412" s="83"/>
      <c r="V412" s="83"/>
      <c r="W412" s="83"/>
      <c r="X412" s="83"/>
      <c r="Y412" s="83"/>
    </row>
    <row r="413" spans="4:25" s="66" customFormat="1" x14ac:dyDescent="0.2">
      <c r="D413" s="71"/>
      <c r="E413" s="71"/>
      <c r="M413" s="71"/>
      <c r="R413" s="83"/>
      <c r="S413" s="83"/>
      <c r="T413" s="83"/>
      <c r="U413" s="83"/>
      <c r="V413" s="83"/>
      <c r="W413" s="83"/>
      <c r="X413" s="83"/>
      <c r="Y413" s="83"/>
    </row>
    <row r="414" spans="4:25" s="66" customFormat="1" x14ac:dyDescent="0.2">
      <c r="D414" s="71"/>
      <c r="E414" s="71"/>
      <c r="M414" s="71"/>
      <c r="R414" s="83"/>
      <c r="S414" s="83"/>
      <c r="T414" s="83"/>
      <c r="U414" s="83"/>
      <c r="V414" s="83"/>
      <c r="W414" s="83"/>
      <c r="X414" s="83"/>
      <c r="Y414" s="83"/>
    </row>
    <row r="415" spans="4:25" s="66" customFormat="1" x14ac:dyDescent="0.2">
      <c r="D415" s="71"/>
      <c r="E415" s="71"/>
      <c r="M415" s="71"/>
      <c r="R415" s="83"/>
      <c r="S415" s="83"/>
      <c r="T415" s="83"/>
      <c r="U415" s="83"/>
      <c r="V415" s="83"/>
      <c r="W415" s="83"/>
      <c r="X415" s="83"/>
      <c r="Y415" s="83"/>
    </row>
    <row r="416" spans="4:25" s="66" customFormat="1" x14ac:dyDescent="0.2">
      <c r="D416" s="71"/>
      <c r="E416" s="71"/>
      <c r="M416" s="71"/>
      <c r="R416" s="83"/>
      <c r="S416" s="83"/>
      <c r="T416" s="83"/>
      <c r="U416" s="83"/>
      <c r="V416" s="83"/>
      <c r="W416" s="83"/>
      <c r="X416" s="83"/>
      <c r="Y416" s="83"/>
    </row>
    <row r="417" spans="4:25" s="66" customFormat="1" x14ac:dyDescent="0.2">
      <c r="D417" s="71"/>
      <c r="E417" s="71"/>
      <c r="M417" s="71"/>
      <c r="R417" s="83"/>
      <c r="S417" s="83"/>
      <c r="T417" s="83"/>
      <c r="U417" s="83"/>
      <c r="V417" s="83"/>
      <c r="W417" s="83"/>
      <c r="X417" s="83"/>
      <c r="Y417" s="83"/>
    </row>
    <row r="418" spans="4:25" s="66" customFormat="1" x14ac:dyDescent="0.2">
      <c r="D418" s="71"/>
      <c r="E418" s="71"/>
      <c r="M418" s="71"/>
      <c r="R418" s="83"/>
      <c r="S418" s="83"/>
      <c r="T418" s="83"/>
      <c r="U418" s="83"/>
      <c r="V418" s="83"/>
      <c r="W418" s="83"/>
      <c r="X418" s="83"/>
      <c r="Y418" s="83"/>
    </row>
    <row r="419" spans="4:25" s="66" customFormat="1" x14ac:dyDescent="0.2">
      <c r="D419" s="71"/>
      <c r="E419" s="71"/>
      <c r="M419" s="71"/>
      <c r="R419" s="83"/>
      <c r="S419" s="83"/>
      <c r="T419" s="83"/>
      <c r="U419" s="83"/>
      <c r="V419" s="83"/>
      <c r="W419" s="83"/>
      <c r="X419" s="83"/>
      <c r="Y419" s="83"/>
    </row>
    <row r="420" spans="4:25" s="66" customFormat="1" x14ac:dyDescent="0.2">
      <c r="D420" s="71"/>
      <c r="E420" s="71"/>
      <c r="M420" s="71"/>
      <c r="R420" s="83"/>
      <c r="S420" s="83"/>
      <c r="T420" s="83"/>
      <c r="U420" s="83"/>
      <c r="V420" s="83"/>
      <c r="W420" s="83"/>
      <c r="X420" s="83"/>
      <c r="Y420" s="83"/>
    </row>
    <row r="421" spans="4:25" s="66" customFormat="1" x14ac:dyDescent="0.2">
      <c r="D421" s="71"/>
      <c r="E421" s="71"/>
      <c r="M421" s="71"/>
      <c r="R421" s="83"/>
      <c r="S421" s="83"/>
      <c r="T421" s="83"/>
      <c r="U421" s="83"/>
      <c r="V421" s="83"/>
      <c r="W421" s="83"/>
      <c r="X421" s="83"/>
      <c r="Y421" s="83"/>
    </row>
    <row r="422" spans="4:25" s="66" customFormat="1" x14ac:dyDescent="0.2">
      <c r="D422" s="71"/>
      <c r="E422" s="71"/>
      <c r="M422" s="71"/>
      <c r="R422" s="83"/>
      <c r="S422" s="83"/>
      <c r="T422" s="83"/>
      <c r="U422" s="83"/>
      <c r="V422" s="83"/>
      <c r="W422" s="83"/>
      <c r="X422" s="83"/>
      <c r="Y422" s="83"/>
    </row>
    <row r="423" spans="4:25" s="66" customFormat="1" x14ac:dyDescent="0.2">
      <c r="D423" s="71"/>
      <c r="E423" s="71"/>
      <c r="M423" s="71"/>
      <c r="R423" s="83"/>
      <c r="S423" s="83"/>
      <c r="T423" s="83"/>
      <c r="U423" s="83"/>
      <c r="V423" s="83"/>
      <c r="W423" s="83"/>
      <c r="X423" s="83"/>
      <c r="Y423" s="83"/>
    </row>
    <row r="424" spans="4:25" s="66" customFormat="1" x14ac:dyDescent="0.2">
      <c r="D424" s="71"/>
      <c r="E424" s="71"/>
      <c r="M424" s="71"/>
      <c r="R424" s="83"/>
      <c r="S424" s="83"/>
      <c r="T424" s="83"/>
      <c r="U424" s="83"/>
      <c r="V424" s="83"/>
      <c r="W424" s="83"/>
      <c r="X424" s="83"/>
      <c r="Y424" s="83"/>
    </row>
    <row r="425" spans="4:25" s="66" customFormat="1" x14ac:dyDescent="0.2">
      <c r="D425" s="71"/>
      <c r="E425" s="71"/>
      <c r="M425" s="71"/>
      <c r="R425" s="83"/>
      <c r="S425" s="83"/>
      <c r="T425" s="83"/>
      <c r="U425" s="83"/>
      <c r="V425" s="83"/>
      <c r="W425" s="83"/>
      <c r="X425" s="83"/>
      <c r="Y425" s="83"/>
    </row>
    <row r="426" spans="4:25" s="66" customFormat="1" x14ac:dyDescent="0.2">
      <c r="D426" s="71"/>
      <c r="E426" s="71"/>
      <c r="M426" s="71"/>
      <c r="R426" s="83"/>
      <c r="S426" s="83"/>
      <c r="T426" s="83"/>
      <c r="U426" s="83"/>
      <c r="V426" s="83"/>
      <c r="W426" s="83"/>
      <c r="X426" s="83"/>
      <c r="Y426" s="83"/>
    </row>
    <row r="427" spans="4:25" s="66" customFormat="1" x14ac:dyDescent="0.2">
      <c r="D427" s="71"/>
      <c r="E427" s="71"/>
      <c r="M427" s="71"/>
      <c r="R427" s="83"/>
      <c r="S427" s="83"/>
      <c r="T427" s="83"/>
      <c r="U427" s="83"/>
      <c r="V427" s="83"/>
      <c r="W427" s="83"/>
      <c r="X427" s="83"/>
      <c r="Y427" s="83"/>
    </row>
    <row r="428" spans="4:25" s="66" customFormat="1" x14ac:dyDescent="0.2">
      <c r="D428" s="71"/>
      <c r="E428" s="71"/>
      <c r="M428" s="71"/>
      <c r="R428" s="83"/>
      <c r="S428" s="83"/>
      <c r="T428" s="83"/>
      <c r="U428" s="83"/>
      <c r="V428" s="83"/>
      <c r="W428" s="83"/>
      <c r="X428" s="83"/>
      <c r="Y428" s="83"/>
    </row>
    <row r="429" spans="4:25" s="66" customFormat="1" x14ac:dyDescent="0.2">
      <c r="D429" s="71"/>
      <c r="E429" s="71"/>
      <c r="M429" s="71"/>
      <c r="R429" s="83"/>
      <c r="S429" s="83"/>
      <c r="T429" s="83"/>
      <c r="U429" s="83"/>
      <c r="V429" s="83"/>
      <c r="W429" s="83"/>
      <c r="X429" s="83"/>
      <c r="Y429" s="83"/>
    </row>
    <row r="430" spans="4:25" s="66" customFormat="1" x14ac:dyDescent="0.2">
      <c r="D430" s="71"/>
      <c r="E430" s="71"/>
      <c r="M430" s="71"/>
      <c r="R430" s="83"/>
      <c r="S430" s="83"/>
      <c r="T430" s="83"/>
      <c r="U430" s="83"/>
      <c r="V430" s="83"/>
      <c r="W430" s="83"/>
      <c r="X430" s="83"/>
      <c r="Y430" s="83"/>
    </row>
    <row r="431" spans="4:25" s="66" customFormat="1" x14ac:dyDescent="0.2">
      <c r="D431" s="71"/>
      <c r="E431" s="71"/>
      <c r="M431" s="71"/>
      <c r="R431" s="83"/>
      <c r="S431" s="83"/>
      <c r="T431" s="83"/>
      <c r="U431" s="83"/>
      <c r="V431" s="83"/>
      <c r="W431" s="83"/>
      <c r="X431" s="83"/>
      <c r="Y431" s="83"/>
    </row>
    <row r="432" spans="4:25" s="66" customFormat="1" x14ac:dyDescent="0.2">
      <c r="D432" s="71"/>
      <c r="E432" s="71"/>
      <c r="M432" s="71"/>
      <c r="R432" s="83"/>
      <c r="S432" s="83"/>
      <c r="T432" s="83"/>
      <c r="U432" s="83"/>
      <c r="V432" s="83"/>
      <c r="W432" s="83"/>
      <c r="X432" s="83"/>
      <c r="Y432" s="83"/>
    </row>
    <row r="433" spans="4:25" s="66" customFormat="1" x14ac:dyDescent="0.2">
      <c r="D433" s="71"/>
      <c r="E433" s="71"/>
      <c r="M433" s="71"/>
      <c r="R433" s="83"/>
      <c r="S433" s="83"/>
      <c r="T433" s="83"/>
      <c r="U433" s="83"/>
      <c r="V433" s="83"/>
      <c r="W433" s="83"/>
      <c r="X433" s="83"/>
      <c r="Y433" s="83"/>
    </row>
    <row r="434" spans="4:25" s="66" customFormat="1" x14ac:dyDescent="0.2">
      <c r="D434" s="71"/>
      <c r="E434" s="71"/>
      <c r="M434" s="71"/>
      <c r="R434" s="83"/>
      <c r="S434" s="83"/>
      <c r="T434" s="83"/>
      <c r="U434" s="83"/>
      <c r="V434" s="83"/>
      <c r="W434" s="83"/>
      <c r="X434" s="83"/>
      <c r="Y434" s="83"/>
    </row>
    <row r="435" spans="4:25" s="66" customFormat="1" x14ac:dyDescent="0.2">
      <c r="D435" s="71"/>
      <c r="E435" s="71"/>
      <c r="M435" s="71"/>
      <c r="R435" s="83"/>
      <c r="S435" s="83"/>
      <c r="T435" s="83"/>
      <c r="U435" s="83"/>
      <c r="V435" s="83"/>
      <c r="W435" s="83"/>
      <c r="X435" s="83"/>
      <c r="Y435" s="83"/>
    </row>
    <row r="436" spans="4:25" s="66" customFormat="1" x14ac:dyDescent="0.2">
      <c r="D436" s="71"/>
      <c r="E436" s="71"/>
      <c r="M436" s="71"/>
      <c r="R436" s="83"/>
      <c r="S436" s="83"/>
      <c r="T436" s="83"/>
      <c r="U436" s="83"/>
      <c r="V436" s="83"/>
      <c r="W436" s="83"/>
      <c r="X436" s="83"/>
      <c r="Y436" s="83"/>
    </row>
    <row r="437" spans="4:25" s="66" customFormat="1" x14ac:dyDescent="0.2">
      <c r="D437" s="71"/>
      <c r="E437" s="71"/>
      <c r="M437" s="71"/>
      <c r="R437" s="83"/>
      <c r="S437" s="83"/>
      <c r="T437" s="83"/>
      <c r="U437" s="83"/>
      <c r="V437" s="83"/>
      <c r="W437" s="83"/>
      <c r="X437" s="83"/>
      <c r="Y437" s="83"/>
    </row>
    <row r="438" spans="4:25" s="66" customFormat="1" x14ac:dyDescent="0.2">
      <c r="D438" s="71"/>
      <c r="E438" s="71"/>
      <c r="M438" s="71"/>
      <c r="R438" s="83"/>
      <c r="S438" s="83"/>
      <c r="T438" s="83"/>
      <c r="U438" s="83"/>
      <c r="V438" s="83"/>
      <c r="W438" s="83"/>
      <c r="X438" s="83"/>
      <c r="Y438" s="83"/>
    </row>
    <row r="439" spans="4:25" s="66" customFormat="1" x14ac:dyDescent="0.2">
      <c r="D439" s="71"/>
      <c r="E439" s="71"/>
      <c r="M439" s="71"/>
      <c r="R439" s="83"/>
      <c r="S439" s="83"/>
      <c r="T439" s="83"/>
      <c r="U439" s="83"/>
      <c r="V439" s="83"/>
      <c r="W439" s="83"/>
      <c r="X439" s="83"/>
      <c r="Y439" s="83"/>
    </row>
    <row r="440" spans="4:25" s="66" customFormat="1" x14ac:dyDescent="0.2">
      <c r="D440" s="71"/>
      <c r="E440" s="71"/>
      <c r="M440" s="71"/>
      <c r="R440" s="83"/>
      <c r="S440" s="83"/>
      <c r="T440" s="83"/>
      <c r="U440" s="83"/>
      <c r="V440" s="83"/>
      <c r="W440" s="83"/>
      <c r="X440" s="83"/>
      <c r="Y440" s="83"/>
    </row>
    <row r="441" spans="4:25" s="66" customFormat="1" x14ac:dyDescent="0.2">
      <c r="D441" s="71"/>
      <c r="E441" s="71"/>
      <c r="M441" s="71"/>
      <c r="R441" s="83"/>
      <c r="S441" s="83"/>
      <c r="T441" s="83"/>
      <c r="U441" s="83"/>
      <c r="V441" s="83"/>
      <c r="W441" s="83"/>
      <c r="X441" s="83"/>
      <c r="Y441" s="83"/>
    </row>
    <row r="442" spans="4:25" s="66" customFormat="1" x14ac:dyDescent="0.2">
      <c r="D442" s="71"/>
      <c r="E442" s="71"/>
      <c r="M442" s="71"/>
      <c r="R442" s="83"/>
      <c r="S442" s="83"/>
      <c r="T442" s="83"/>
      <c r="U442" s="83"/>
      <c r="V442" s="83"/>
      <c r="W442" s="83"/>
      <c r="X442" s="83"/>
      <c r="Y442" s="83"/>
    </row>
    <row r="443" spans="4:25" s="66" customFormat="1" x14ac:dyDescent="0.2">
      <c r="D443" s="71"/>
      <c r="E443" s="71"/>
      <c r="M443" s="71"/>
      <c r="R443" s="83"/>
      <c r="S443" s="83"/>
      <c r="T443" s="83"/>
      <c r="U443" s="83"/>
      <c r="V443" s="83"/>
      <c r="W443" s="83"/>
      <c r="X443" s="83"/>
      <c r="Y443" s="83"/>
    </row>
    <row r="444" spans="4:25" s="66" customFormat="1" x14ac:dyDescent="0.2">
      <c r="D444" s="71"/>
      <c r="E444" s="71"/>
      <c r="M444" s="71"/>
      <c r="R444" s="83"/>
      <c r="S444" s="83"/>
      <c r="T444" s="83"/>
      <c r="U444" s="83"/>
      <c r="V444" s="83"/>
      <c r="W444" s="83"/>
      <c r="X444" s="83"/>
      <c r="Y444" s="83"/>
    </row>
    <row r="445" spans="4:25" s="66" customFormat="1" x14ac:dyDescent="0.2">
      <c r="D445" s="71"/>
      <c r="E445" s="71"/>
      <c r="M445" s="71"/>
      <c r="R445" s="83"/>
      <c r="S445" s="83"/>
      <c r="T445" s="83"/>
      <c r="U445" s="83"/>
      <c r="V445" s="83"/>
      <c r="W445" s="83"/>
      <c r="X445" s="83"/>
      <c r="Y445" s="83"/>
    </row>
    <row r="446" spans="4:25" s="66" customFormat="1" x14ac:dyDescent="0.2">
      <c r="D446" s="71"/>
      <c r="E446" s="71"/>
      <c r="M446" s="71"/>
      <c r="R446" s="83"/>
      <c r="S446" s="83"/>
      <c r="T446" s="83"/>
      <c r="U446" s="83"/>
      <c r="V446" s="83"/>
      <c r="W446" s="83"/>
      <c r="X446" s="83"/>
      <c r="Y446" s="83"/>
    </row>
    <row r="447" spans="4:25" s="66" customFormat="1" x14ac:dyDescent="0.2">
      <c r="D447" s="71"/>
      <c r="E447" s="71"/>
      <c r="M447" s="71"/>
      <c r="R447" s="83"/>
      <c r="S447" s="83"/>
      <c r="T447" s="83"/>
      <c r="U447" s="83"/>
      <c r="V447" s="83"/>
      <c r="W447" s="83"/>
      <c r="X447" s="83"/>
      <c r="Y447" s="83"/>
    </row>
    <row r="448" spans="4:25" s="66" customFormat="1" x14ac:dyDescent="0.2">
      <c r="D448" s="71"/>
      <c r="E448" s="71"/>
      <c r="M448" s="71"/>
      <c r="R448" s="83"/>
      <c r="S448" s="83"/>
      <c r="T448" s="83"/>
      <c r="U448" s="83"/>
      <c r="V448" s="83"/>
      <c r="W448" s="83"/>
      <c r="X448" s="83"/>
      <c r="Y448" s="83"/>
    </row>
    <row r="449" spans="4:25" s="66" customFormat="1" x14ac:dyDescent="0.2">
      <c r="D449" s="71"/>
      <c r="E449" s="71"/>
      <c r="M449" s="71"/>
      <c r="R449" s="83"/>
      <c r="S449" s="83"/>
      <c r="T449" s="83"/>
      <c r="U449" s="83"/>
      <c r="V449" s="83"/>
      <c r="W449" s="83"/>
      <c r="X449" s="83"/>
      <c r="Y449" s="83"/>
    </row>
    <row r="450" spans="4:25" s="66" customFormat="1" x14ac:dyDescent="0.2">
      <c r="D450" s="71"/>
      <c r="E450" s="71"/>
      <c r="M450" s="71"/>
      <c r="R450" s="83"/>
      <c r="S450" s="83"/>
      <c r="T450" s="83"/>
      <c r="U450" s="83"/>
      <c r="V450" s="83"/>
      <c r="W450" s="83"/>
      <c r="X450" s="83"/>
      <c r="Y450" s="83"/>
    </row>
    <row r="451" spans="4:25" s="66" customFormat="1" x14ac:dyDescent="0.2">
      <c r="D451" s="71"/>
      <c r="E451" s="71"/>
      <c r="M451" s="71"/>
      <c r="R451" s="83"/>
      <c r="S451" s="83"/>
      <c r="T451" s="83"/>
      <c r="U451" s="83"/>
      <c r="V451" s="83"/>
      <c r="W451" s="83"/>
      <c r="X451" s="83"/>
      <c r="Y451" s="83"/>
    </row>
    <row r="452" spans="4:25" s="66" customFormat="1" x14ac:dyDescent="0.2">
      <c r="D452" s="71"/>
      <c r="E452" s="71"/>
      <c r="M452" s="71"/>
      <c r="R452" s="83"/>
      <c r="S452" s="83"/>
      <c r="T452" s="83"/>
      <c r="U452" s="83"/>
      <c r="V452" s="83"/>
      <c r="W452" s="83"/>
      <c r="X452" s="83"/>
      <c r="Y452" s="83"/>
    </row>
    <row r="453" spans="4:25" s="66" customFormat="1" x14ac:dyDescent="0.2">
      <c r="D453" s="71"/>
      <c r="E453" s="71"/>
      <c r="M453" s="71"/>
      <c r="R453" s="83"/>
      <c r="S453" s="83"/>
      <c r="T453" s="83"/>
      <c r="U453" s="83"/>
      <c r="V453" s="83"/>
      <c r="W453" s="83"/>
      <c r="X453" s="83"/>
      <c r="Y453" s="83"/>
    </row>
    <row r="454" spans="4:25" s="66" customFormat="1" x14ac:dyDescent="0.2">
      <c r="D454" s="71"/>
      <c r="E454" s="71"/>
      <c r="M454" s="71"/>
      <c r="R454" s="83"/>
      <c r="S454" s="83"/>
      <c r="T454" s="83"/>
      <c r="U454" s="83"/>
      <c r="V454" s="83"/>
      <c r="W454" s="83"/>
      <c r="X454" s="83"/>
      <c r="Y454" s="83"/>
    </row>
    <row r="455" spans="4:25" s="66" customFormat="1" x14ac:dyDescent="0.2">
      <c r="D455" s="71"/>
      <c r="E455" s="71"/>
      <c r="M455" s="71"/>
      <c r="R455" s="83"/>
      <c r="S455" s="83"/>
      <c r="T455" s="83"/>
      <c r="U455" s="83"/>
      <c r="V455" s="83"/>
      <c r="W455" s="83"/>
      <c r="X455" s="83"/>
      <c r="Y455" s="83"/>
    </row>
    <row r="456" spans="4:25" s="66" customFormat="1" x14ac:dyDescent="0.2">
      <c r="D456" s="71"/>
      <c r="E456" s="71"/>
      <c r="M456" s="71"/>
      <c r="R456" s="83"/>
      <c r="S456" s="83"/>
      <c r="T456" s="83"/>
      <c r="U456" s="83"/>
      <c r="V456" s="83"/>
      <c r="W456" s="83"/>
      <c r="X456" s="83"/>
      <c r="Y456" s="83"/>
    </row>
    <row r="457" spans="4:25" s="66" customFormat="1" x14ac:dyDescent="0.2">
      <c r="D457" s="71"/>
      <c r="E457" s="71"/>
      <c r="M457" s="71"/>
      <c r="R457" s="83"/>
      <c r="S457" s="83"/>
      <c r="T457" s="83"/>
      <c r="U457" s="83"/>
      <c r="V457" s="83"/>
      <c r="W457" s="83"/>
      <c r="X457" s="83"/>
      <c r="Y457" s="83"/>
    </row>
    <row r="458" spans="4:25" s="66" customFormat="1" x14ac:dyDescent="0.2">
      <c r="D458" s="71"/>
      <c r="E458" s="71"/>
      <c r="M458" s="71"/>
      <c r="R458" s="83"/>
      <c r="S458" s="83"/>
      <c r="T458" s="83"/>
      <c r="U458" s="83"/>
      <c r="V458" s="83"/>
      <c r="W458" s="83"/>
      <c r="X458" s="83"/>
      <c r="Y458" s="83"/>
    </row>
    <row r="459" spans="4:25" s="66" customFormat="1" x14ac:dyDescent="0.2">
      <c r="D459" s="71"/>
      <c r="E459" s="71"/>
      <c r="M459" s="71"/>
      <c r="R459" s="83"/>
      <c r="S459" s="83"/>
      <c r="T459" s="83"/>
      <c r="U459" s="83"/>
      <c r="V459" s="83"/>
      <c r="W459" s="83"/>
      <c r="X459" s="83"/>
      <c r="Y459" s="83"/>
    </row>
    <row r="460" spans="4:25" s="66" customFormat="1" x14ac:dyDescent="0.2">
      <c r="D460" s="71"/>
      <c r="E460" s="71"/>
      <c r="M460" s="71"/>
      <c r="R460" s="83"/>
      <c r="S460" s="83"/>
      <c r="T460" s="83"/>
      <c r="U460" s="83"/>
      <c r="V460" s="83"/>
      <c r="W460" s="83"/>
      <c r="X460" s="83"/>
      <c r="Y460" s="83"/>
    </row>
    <row r="461" spans="4:25" s="66" customFormat="1" x14ac:dyDescent="0.2">
      <c r="D461" s="71"/>
      <c r="E461" s="71"/>
      <c r="M461" s="71"/>
      <c r="R461" s="83"/>
      <c r="S461" s="83"/>
      <c r="T461" s="83"/>
      <c r="U461" s="83"/>
      <c r="V461" s="83"/>
      <c r="W461" s="83"/>
      <c r="X461" s="83"/>
      <c r="Y461" s="83"/>
    </row>
    <row r="462" spans="4:25" s="66" customFormat="1" x14ac:dyDescent="0.2">
      <c r="D462" s="71"/>
      <c r="E462" s="71"/>
      <c r="M462" s="71"/>
      <c r="R462" s="83"/>
      <c r="S462" s="83"/>
      <c r="T462" s="83"/>
      <c r="U462" s="83"/>
      <c r="V462" s="83"/>
      <c r="W462" s="83"/>
      <c r="X462" s="83"/>
      <c r="Y462" s="83"/>
    </row>
    <row r="463" spans="4:25" s="66" customFormat="1" x14ac:dyDescent="0.2">
      <c r="D463" s="71"/>
      <c r="E463" s="71"/>
      <c r="M463" s="71"/>
      <c r="R463" s="83"/>
      <c r="S463" s="83"/>
      <c r="T463" s="83"/>
      <c r="U463" s="83"/>
      <c r="V463" s="83"/>
      <c r="W463" s="83"/>
      <c r="X463" s="83"/>
      <c r="Y463" s="83"/>
    </row>
    <row r="464" spans="4:25" s="66" customFormat="1" x14ac:dyDescent="0.2">
      <c r="D464" s="71"/>
      <c r="E464" s="71"/>
      <c r="M464" s="71"/>
      <c r="R464" s="83"/>
      <c r="S464" s="83"/>
      <c r="T464" s="83"/>
      <c r="U464" s="83"/>
      <c r="V464" s="83"/>
      <c r="W464" s="83"/>
      <c r="X464" s="83"/>
      <c r="Y464" s="83"/>
    </row>
    <row r="465" spans="4:25" s="66" customFormat="1" x14ac:dyDescent="0.2">
      <c r="D465" s="71"/>
      <c r="E465" s="71"/>
      <c r="M465" s="71"/>
      <c r="R465" s="83"/>
      <c r="S465" s="83"/>
      <c r="T465" s="83"/>
      <c r="U465" s="83"/>
      <c r="V465" s="83"/>
      <c r="W465" s="83"/>
      <c r="X465" s="83"/>
      <c r="Y465" s="83"/>
    </row>
    <row r="466" spans="4:25" s="66" customFormat="1" x14ac:dyDescent="0.2">
      <c r="D466" s="71"/>
      <c r="E466" s="71"/>
      <c r="M466" s="71"/>
      <c r="R466" s="83"/>
      <c r="S466" s="83"/>
      <c r="T466" s="83"/>
      <c r="U466" s="83"/>
      <c r="V466" s="83"/>
      <c r="W466" s="83"/>
      <c r="X466" s="83"/>
      <c r="Y466" s="83"/>
    </row>
    <row r="467" spans="4:25" s="66" customFormat="1" x14ac:dyDescent="0.2">
      <c r="D467" s="71"/>
      <c r="E467" s="71"/>
      <c r="M467" s="71"/>
      <c r="R467" s="83"/>
      <c r="S467" s="83"/>
      <c r="T467" s="83"/>
      <c r="U467" s="83"/>
      <c r="V467" s="83"/>
      <c r="W467" s="83"/>
      <c r="X467" s="83"/>
      <c r="Y467" s="83"/>
    </row>
    <row r="468" spans="4:25" s="66" customFormat="1" x14ac:dyDescent="0.2">
      <c r="D468" s="71"/>
      <c r="E468" s="71"/>
      <c r="M468" s="71"/>
      <c r="R468" s="83"/>
      <c r="S468" s="83"/>
      <c r="T468" s="83"/>
      <c r="U468" s="83"/>
      <c r="V468" s="83"/>
      <c r="W468" s="83"/>
      <c r="X468" s="83"/>
      <c r="Y468" s="83"/>
    </row>
    <row r="469" spans="4:25" s="66" customFormat="1" x14ac:dyDescent="0.2">
      <c r="D469" s="71"/>
      <c r="E469" s="71"/>
      <c r="M469" s="71"/>
      <c r="R469" s="83"/>
      <c r="S469" s="83"/>
      <c r="T469" s="83"/>
      <c r="U469" s="83"/>
      <c r="V469" s="83"/>
      <c r="W469" s="83"/>
      <c r="X469" s="83"/>
      <c r="Y469" s="83"/>
    </row>
    <row r="470" spans="4:25" s="66" customFormat="1" x14ac:dyDescent="0.2">
      <c r="D470" s="71"/>
      <c r="E470" s="71"/>
      <c r="M470" s="71"/>
      <c r="R470" s="83"/>
      <c r="S470" s="83"/>
      <c r="T470" s="83"/>
      <c r="U470" s="83"/>
      <c r="V470" s="83"/>
      <c r="W470" s="83"/>
      <c r="X470" s="83"/>
      <c r="Y470" s="83"/>
    </row>
    <row r="471" spans="4:25" s="66" customFormat="1" x14ac:dyDescent="0.2">
      <c r="D471" s="71"/>
      <c r="E471" s="71"/>
      <c r="M471" s="71"/>
      <c r="R471" s="83"/>
      <c r="S471" s="83"/>
      <c r="T471" s="83"/>
      <c r="U471" s="83"/>
      <c r="V471" s="83"/>
      <c r="W471" s="83"/>
      <c r="X471" s="83"/>
      <c r="Y471" s="83"/>
    </row>
    <row r="472" spans="4:25" s="66" customFormat="1" x14ac:dyDescent="0.2">
      <c r="D472" s="71"/>
      <c r="E472" s="71"/>
      <c r="M472" s="71"/>
      <c r="R472" s="83"/>
      <c r="S472" s="83"/>
      <c r="T472" s="83"/>
      <c r="U472" s="83"/>
      <c r="V472" s="83"/>
      <c r="W472" s="83"/>
      <c r="X472" s="83"/>
      <c r="Y472" s="83"/>
    </row>
    <row r="473" spans="4:25" s="66" customFormat="1" x14ac:dyDescent="0.2">
      <c r="D473" s="71"/>
      <c r="E473" s="71"/>
      <c r="M473" s="71"/>
      <c r="R473" s="83"/>
      <c r="S473" s="83"/>
      <c r="T473" s="83"/>
      <c r="U473" s="83"/>
      <c r="V473" s="83"/>
      <c r="W473" s="83"/>
      <c r="X473" s="83"/>
      <c r="Y473" s="83"/>
    </row>
    <row r="474" spans="4:25" s="66" customFormat="1" x14ac:dyDescent="0.2">
      <c r="D474" s="71"/>
      <c r="E474" s="71"/>
      <c r="M474" s="71"/>
      <c r="R474" s="83"/>
      <c r="S474" s="83"/>
      <c r="T474" s="83"/>
      <c r="U474" s="83"/>
      <c r="V474" s="83"/>
      <c r="W474" s="83"/>
      <c r="X474" s="83"/>
      <c r="Y474" s="83"/>
    </row>
    <row r="475" spans="4:25" s="66" customFormat="1" x14ac:dyDescent="0.2">
      <c r="D475" s="71"/>
      <c r="E475" s="71"/>
      <c r="M475" s="71"/>
      <c r="R475" s="83"/>
      <c r="S475" s="83"/>
      <c r="T475" s="83"/>
      <c r="U475" s="83"/>
      <c r="V475" s="83"/>
      <c r="W475" s="83"/>
      <c r="X475" s="83"/>
      <c r="Y475" s="83"/>
    </row>
    <row r="476" spans="4:25" s="66" customFormat="1" x14ac:dyDescent="0.2">
      <c r="D476" s="71"/>
      <c r="E476" s="71"/>
      <c r="M476" s="71"/>
      <c r="R476" s="83"/>
      <c r="S476" s="83"/>
      <c r="T476" s="83"/>
      <c r="U476" s="83"/>
      <c r="V476" s="83"/>
      <c r="W476" s="83"/>
      <c r="X476" s="83"/>
      <c r="Y476" s="83"/>
    </row>
    <row r="477" spans="4:25" s="66" customFormat="1" x14ac:dyDescent="0.2">
      <c r="D477" s="71"/>
      <c r="E477" s="71"/>
      <c r="M477" s="71"/>
      <c r="R477" s="83"/>
      <c r="S477" s="83"/>
      <c r="T477" s="83"/>
      <c r="U477" s="83"/>
      <c r="V477" s="83"/>
      <c r="W477" s="83"/>
      <c r="X477" s="83"/>
      <c r="Y477" s="83"/>
    </row>
    <row r="478" spans="4:25" s="66" customFormat="1" x14ac:dyDescent="0.2">
      <c r="D478" s="71"/>
      <c r="E478" s="71"/>
      <c r="M478" s="71"/>
      <c r="R478" s="83"/>
      <c r="S478" s="83"/>
      <c r="T478" s="83"/>
      <c r="U478" s="83"/>
      <c r="V478" s="83"/>
      <c r="W478" s="83"/>
      <c r="X478" s="83"/>
      <c r="Y478" s="83"/>
    </row>
    <row r="479" spans="4:25" s="66" customFormat="1" x14ac:dyDescent="0.2">
      <c r="D479" s="71"/>
      <c r="E479" s="71"/>
      <c r="M479" s="71"/>
      <c r="R479" s="83"/>
      <c r="S479" s="83"/>
      <c r="T479" s="83"/>
      <c r="U479" s="83"/>
      <c r="V479" s="83"/>
      <c r="W479" s="83"/>
      <c r="X479" s="83"/>
      <c r="Y479" s="83"/>
    </row>
    <row r="480" spans="4:25" s="66" customFormat="1" x14ac:dyDescent="0.2">
      <c r="D480" s="71"/>
      <c r="E480" s="71"/>
      <c r="M480" s="71"/>
      <c r="R480" s="83"/>
      <c r="S480" s="83"/>
      <c r="T480" s="83"/>
      <c r="U480" s="83"/>
      <c r="V480" s="83"/>
      <c r="W480" s="83"/>
      <c r="X480" s="83"/>
      <c r="Y480" s="83"/>
    </row>
    <row r="481" spans="4:25" s="66" customFormat="1" x14ac:dyDescent="0.2">
      <c r="D481" s="71"/>
      <c r="E481" s="71"/>
      <c r="M481" s="71"/>
      <c r="R481" s="83"/>
      <c r="S481" s="83"/>
      <c r="T481" s="83"/>
      <c r="U481" s="83"/>
      <c r="V481" s="83"/>
      <c r="W481" s="83"/>
      <c r="X481" s="83"/>
      <c r="Y481" s="83"/>
    </row>
    <row r="482" spans="4:25" s="66" customFormat="1" x14ac:dyDescent="0.2">
      <c r="D482" s="71"/>
      <c r="E482" s="71"/>
      <c r="M482" s="71"/>
      <c r="R482" s="83"/>
      <c r="S482" s="83"/>
      <c r="T482" s="83"/>
      <c r="U482" s="83"/>
      <c r="V482" s="83"/>
      <c r="W482" s="83"/>
      <c r="X482" s="83"/>
      <c r="Y482" s="83"/>
    </row>
    <row r="483" spans="4:25" s="66" customFormat="1" x14ac:dyDescent="0.2">
      <c r="D483" s="71"/>
      <c r="E483" s="71"/>
      <c r="M483" s="71"/>
      <c r="R483" s="83"/>
      <c r="S483" s="83"/>
      <c r="T483" s="83"/>
      <c r="U483" s="83"/>
      <c r="V483" s="83"/>
      <c r="W483" s="83"/>
      <c r="X483" s="83"/>
      <c r="Y483" s="83"/>
    </row>
    <row r="484" spans="4:25" s="66" customFormat="1" x14ac:dyDescent="0.2">
      <c r="D484" s="71"/>
      <c r="E484" s="71"/>
      <c r="M484" s="71"/>
      <c r="R484" s="83"/>
      <c r="S484" s="83"/>
      <c r="T484" s="83"/>
      <c r="U484" s="83"/>
      <c r="V484" s="83"/>
      <c r="W484" s="83"/>
      <c r="X484" s="83"/>
      <c r="Y484" s="83"/>
    </row>
    <row r="485" spans="4:25" s="66" customFormat="1" x14ac:dyDescent="0.2">
      <c r="D485" s="71"/>
      <c r="E485" s="71"/>
      <c r="M485" s="71"/>
      <c r="R485" s="83"/>
      <c r="S485" s="83"/>
      <c r="T485" s="83"/>
      <c r="U485" s="83"/>
      <c r="V485" s="83"/>
      <c r="W485" s="83"/>
      <c r="X485" s="83"/>
      <c r="Y485" s="83"/>
    </row>
    <row r="486" spans="4:25" s="66" customFormat="1" x14ac:dyDescent="0.2">
      <c r="D486" s="71"/>
      <c r="E486" s="71"/>
      <c r="M486" s="71"/>
      <c r="R486" s="83"/>
      <c r="S486" s="83"/>
      <c r="T486" s="83"/>
      <c r="U486" s="83"/>
      <c r="V486" s="83"/>
      <c r="W486" s="83"/>
      <c r="X486" s="83"/>
      <c r="Y486" s="83"/>
    </row>
    <row r="487" spans="4:25" s="66" customFormat="1" x14ac:dyDescent="0.2">
      <c r="D487" s="71"/>
      <c r="E487" s="71"/>
      <c r="M487" s="71"/>
      <c r="R487" s="83"/>
      <c r="S487" s="83"/>
      <c r="T487" s="83"/>
      <c r="U487" s="83"/>
      <c r="V487" s="83"/>
      <c r="W487" s="83"/>
      <c r="X487" s="83"/>
      <c r="Y487" s="83"/>
    </row>
    <row r="488" spans="4:25" s="66" customFormat="1" x14ac:dyDescent="0.2">
      <c r="D488" s="71"/>
      <c r="E488" s="71"/>
      <c r="M488" s="71"/>
      <c r="R488" s="83"/>
      <c r="S488" s="83"/>
      <c r="T488" s="83"/>
      <c r="U488" s="83"/>
      <c r="V488" s="83"/>
      <c r="W488" s="83"/>
      <c r="X488" s="83"/>
      <c r="Y488" s="83"/>
    </row>
    <row r="489" spans="4:25" s="66" customFormat="1" x14ac:dyDescent="0.2">
      <c r="D489" s="71"/>
      <c r="E489" s="71"/>
      <c r="M489" s="71"/>
      <c r="R489" s="83"/>
      <c r="S489" s="83"/>
      <c r="T489" s="83"/>
      <c r="U489" s="83"/>
      <c r="V489" s="83"/>
      <c r="W489" s="83"/>
      <c r="X489" s="83"/>
      <c r="Y489" s="83"/>
    </row>
    <row r="490" spans="4:25" s="66" customFormat="1" x14ac:dyDescent="0.2">
      <c r="D490" s="71"/>
      <c r="E490" s="71"/>
      <c r="M490" s="71"/>
      <c r="R490" s="83"/>
      <c r="S490" s="83"/>
      <c r="T490" s="83"/>
      <c r="U490" s="83"/>
      <c r="V490" s="83"/>
      <c r="W490" s="83"/>
      <c r="X490" s="83"/>
      <c r="Y490" s="83"/>
    </row>
    <row r="491" spans="4:25" s="66" customFormat="1" x14ac:dyDescent="0.2">
      <c r="D491" s="71"/>
      <c r="E491" s="71"/>
      <c r="M491" s="71"/>
      <c r="R491" s="83"/>
      <c r="S491" s="83"/>
      <c r="T491" s="83"/>
      <c r="U491" s="83"/>
      <c r="V491" s="83"/>
      <c r="W491" s="83"/>
      <c r="X491" s="83"/>
      <c r="Y491" s="83"/>
    </row>
    <row r="492" spans="4:25" s="66" customFormat="1" x14ac:dyDescent="0.2">
      <c r="D492" s="71"/>
      <c r="E492" s="71"/>
      <c r="M492" s="71"/>
      <c r="R492" s="83"/>
      <c r="S492" s="83"/>
      <c r="T492" s="83"/>
      <c r="U492" s="83"/>
      <c r="V492" s="83"/>
      <c r="W492" s="83"/>
      <c r="X492" s="83"/>
      <c r="Y492" s="83"/>
    </row>
    <row r="493" spans="4:25" s="66" customFormat="1" x14ac:dyDescent="0.2">
      <c r="D493" s="71"/>
      <c r="E493" s="71"/>
      <c r="M493" s="71"/>
      <c r="R493" s="83"/>
      <c r="S493" s="83"/>
      <c r="T493" s="83"/>
      <c r="U493" s="83"/>
      <c r="V493" s="83"/>
      <c r="W493" s="83"/>
      <c r="X493" s="83"/>
      <c r="Y493" s="83"/>
    </row>
    <row r="494" spans="4:25" s="66" customFormat="1" x14ac:dyDescent="0.2">
      <c r="D494" s="71"/>
      <c r="E494" s="71"/>
      <c r="M494" s="71"/>
      <c r="R494" s="83"/>
      <c r="S494" s="83"/>
      <c r="T494" s="83"/>
      <c r="U494" s="83"/>
      <c r="V494" s="83"/>
      <c r="W494" s="83"/>
      <c r="X494" s="83"/>
      <c r="Y494" s="83"/>
    </row>
    <row r="495" spans="4:25" s="66" customFormat="1" x14ac:dyDescent="0.2">
      <c r="D495" s="71"/>
      <c r="E495" s="71"/>
      <c r="M495" s="71"/>
      <c r="R495" s="83"/>
      <c r="S495" s="83"/>
      <c r="T495" s="83"/>
      <c r="U495" s="83"/>
      <c r="V495" s="83"/>
      <c r="W495" s="83"/>
      <c r="X495" s="83"/>
      <c r="Y495" s="83"/>
    </row>
    <row r="496" spans="4:25" s="66" customFormat="1" x14ac:dyDescent="0.2">
      <c r="D496" s="71"/>
      <c r="E496" s="71"/>
      <c r="M496" s="71"/>
      <c r="R496" s="83"/>
      <c r="S496" s="83"/>
      <c r="T496" s="83"/>
      <c r="U496" s="83"/>
      <c r="V496" s="83"/>
      <c r="W496" s="83"/>
      <c r="X496" s="83"/>
      <c r="Y496" s="83"/>
    </row>
    <row r="497" spans="4:25" s="66" customFormat="1" x14ac:dyDescent="0.2">
      <c r="D497" s="71"/>
      <c r="E497" s="71"/>
      <c r="M497" s="71"/>
      <c r="R497" s="83"/>
      <c r="S497" s="83"/>
      <c r="T497" s="83"/>
      <c r="U497" s="83"/>
      <c r="V497" s="83"/>
      <c r="W497" s="83"/>
      <c r="X497" s="83"/>
      <c r="Y497" s="83"/>
    </row>
    <row r="498" spans="4:25" s="66" customFormat="1" x14ac:dyDescent="0.2">
      <c r="D498" s="71"/>
      <c r="E498" s="71"/>
      <c r="M498" s="71"/>
      <c r="R498" s="83"/>
      <c r="S498" s="83"/>
      <c r="T498" s="83"/>
      <c r="U498" s="83"/>
      <c r="V498" s="83"/>
      <c r="W498" s="83"/>
      <c r="X498" s="83"/>
      <c r="Y498" s="83"/>
    </row>
    <row r="499" spans="4:25" s="66" customFormat="1" x14ac:dyDescent="0.2">
      <c r="D499" s="71"/>
      <c r="E499" s="71"/>
      <c r="M499" s="71"/>
      <c r="R499" s="83"/>
      <c r="S499" s="83"/>
      <c r="T499" s="83"/>
      <c r="U499" s="83"/>
      <c r="V499" s="83"/>
      <c r="W499" s="83"/>
      <c r="X499" s="83"/>
      <c r="Y499" s="83"/>
    </row>
    <row r="500" spans="4:25" s="66" customFormat="1" x14ac:dyDescent="0.2">
      <c r="D500" s="71"/>
      <c r="E500" s="71"/>
      <c r="M500" s="71"/>
      <c r="R500" s="83"/>
      <c r="S500" s="83"/>
      <c r="T500" s="83"/>
      <c r="U500" s="83"/>
      <c r="V500" s="83"/>
      <c r="W500" s="83"/>
      <c r="X500" s="83"/>
      <c r="Y500" s="83"/>
    </row>
    <row r="501" spans="4:25" s="66" customFormat="1" x14ac:dyDescent="0.2">
      <c r="D501" s="71"/>
      <c r="E501" s="71"/>
      <c r="M501" s="71"/>
      <c r="R501" s="83"/>
      <c r="S501" s="83"/>
      <c r="T501" s="83"/>
      <c r="U501" s="83"/>
      <c r="V501" s="83"/>
      <c r="W501" s="83"/>
      <c r="X501" s="83"/>
      <c r="Y501" s="83"/>
    </row>
    <row r="502" spans="4:25" s="66" customFormat="1" x14ac:dyDescent="0.2">
      <c r="D502" s="71"/>
      <c r="E502" s="71"/>
      <c r="M502" s="71"/>
      <c r="R502" s="83"/>
      <c r="S502" s="83"/>
      <c r="T502" s="83"/>
      <c r="U502" s="83"/>
      <c r="V502" s="83"/>
      <c r="W502" s="83"/>
      <c r="X502" s="83"/>
      <c r="Y502" s="83"/>
    </row>
    <row r="503" spans="4:25" s="66" customFormat="1" x14ac:dyDescent="0.2">
      <c r="D503" s="71"/>
      <c r="E503" s="71"/>
      <c r="M503" s="71"/>
      <c r="R503" s="83"/>
      <c r="S503" s="83"/>
      <c r="T503" s="83"/>
      <c r="U503" s="83"/>
      <c r="V503" s="83"/>
      <c r="W503" s="83"/>
      <c r="X503" s="83"/>
      <c r="Y503" s="83"/>
    </row>
    <row r="504" spans="4:25" s="66" customFormat="1" x14ac:dyDescent="0.2">
      <c r="D504" s="71"/>
      <c r="E504" s="71"/>
      <c r="M504" s="71"/>
      <c r="R504" s="83"/>
      <c r="S504" s="83"/>
      <c r="T504" s="83"/>
      <c r="U504" s="83"/>
      <c r="V504" s="83"/>
      <c r="W504" s="83"/>
      <c r="X504" s="83"/>
      <c r="Y504" s="83"/>
    </row>
    <row r="505" spans="4:25" s="66" customFormat="1" x14ac:dyDescent="0.2">
      <c r="D505" s="71"/>
      <c r="E505" s="71"/>
      <c r="M505" s="71"/>
      <c r="R505" s="83"/>
      <c r="S505" s="83"/>
      <c r="T505" s="83"/>
      <c r="U505" s="83"/>
      <c r="V505" s="83"/>
      <c r="W505" s="83"/>
      <c r="X505" s="83"/>
      <c r="Y505" s="83"/>
    </row>
    <row r="506" spans="4:25" s="66" customFormat="1" x14ac:dyDescent="0.2">
      <c r="D506" s="71"/>
      <c r="E506" s="71"/>
      <c r="M506" s="71"/>
      <c r="R506" s="83"/>
      <c r="S506" s="83"/>
      <c r="T506" s="83"/>
      <c r="U506" s="83"/>
      <c r="V506" s="83"/>
      <c r="W506" s="83"/>
      <c r="X506" s="83"/>
      <c r="Y506" s="83"/>
    </row>
    <row r="507" spans="4:25" s="66" customFormat="1" x14ac:dyDescent="0.2">
      <c r="D507" s="71"/>
      <c r="E507" s="71"/>
      <c r="M507" s="71"/>
      <c r="R507" s="83"/>
      <c r="S507" s="83"/>
      <c r="T507" s="83"/>
      <c r="U507" s="83"/>
      <c r="V507" s="83"/>
      <c r="W507" s="83"/>
      <c r="X507" s="83"/>
      <c r="Y507" s="83"/>
    </row>
    <row r="508" spans="4:25" s="66" customFormat="1" x14ac:dyDescent="0.2">
      <c r="D508" s="71"/>
      <c r="E508" s="71"/>
      <c r="M508" s="71"/>
      <c r="R508" s="83"/>
      <c r="S508" s="83"/>
      <c r="T508" s="83"/>
      <c r="U508" s="83"/>
      <c r="V508" s="83"/>
      <c r="W508" s="83"/>
      <c r="X508" s="83"/>
      <c r="Y508" s="83"/>
    </row>
    <row r="509" spans="4:25" s="66" customFormat="1" x14ac:dyDescent="0.2">
      <c r="D509" s="71"/>
      <c r="E509" s="71"/>
      <c r="M509" s="71"/>
      <c r="R509" s="83"/>
      <c r="S509" s="83"/>
      <c r="T509" s="83"/>
      <c r="U509" s="83"/>
      <c r="V509" s="83"/>
      <c r="W509" s="83"/>
      <c r="X509" s="83"/>
      <c r="Y509" s="83"/>
    </row>
    <row r="510" spans="4:25" s="66" customFormat="1" x14ac:dyDescent="0.2">
      <c r="D510" s="71"/>
      <c r="E510" s="71"/>
      <c r="M510" s="71"/>
      <c r="R510" s="83"/>
      <c r="S510" s="83"/>
      <c r="T510" s="83"/>
      <c r="U510" s="83"/>
      <c r="V510" s="83"/>
      <c r="W510" s="83"/>
      <c r="X510" s="83"/>
      <c r="Y510" s="83"/>
    </row>
    <row r="511" spans="4:25" s="66" customFormat="1" x14ac:dyDescent="0.2">
      <c r="D511" s="71"/>
      <c r="E511" s="71"/>
      <c r="M511" s="71"/>
      <c r="R511" s="83"/>
      <c r="S511" s="83"/>
      <c r="T511" s="83"/>
      <c r="U511" s="83"/>
      <c r="V511" s="83"/>
      <c r="W511" s="83"/>
      <c r="X511" s="83"/>
      <c r="Y511" s="83"/>
    </row>
    <row r="512" spans="4:25" s="66" customFormat="1" x14ac:dyDescent="0.2">
      <c r="D512" s="71"/>
      <c r="E512" s="71"/>
      <c r="M512" s="71"/>
      <c r="R512" s="83"/>
      <c r="S512" s="83"/>
      <c r="T512" s="83"/>
      <c r="U512" s="83"/>
      <c r="V512" s="83"/>
      <c r="W512" s="83"/>
      <c r="X512" s="83"/>
      <c r="Y512" s="83"/>
    </row>
    <row r="513" spans="4:25" s="66" customFormat="1" x14ac:dyDescent="0.2">
      <c r="D513" s="71"/>
      <c r="E513" s="71"/>
      <c r="M513" s="71"/>
      <c r="R513" s="83"/>
      <c r="S513" s="83"/>
      <c r="T513" s="83"/>
      <c r="U513" s="83"/>
      <c r="V513" s="83"/>
      <c r="W513" s="83"/>
      <c r="X513" s="83"/>
      <c r="Y513" s="83"/>
    </row>
    <row r="514" spans="4:25" s="66" customFormat="1" x14ac:dyDescent="0.2">
      <c r="D514" s="71"/>
      <c r="E514" s="71"/>
      <c r="M514" s="71"/>
      <c r="R514" s="83"/>
      <c r="S514" s="83"/>
      <c r="T514" s="83"/>
      <c r="U514" s="83"/>
      <c r="V514" s="83"/>
      <c r="W514" s="83"/>
      <c r="X514" s="83"/>
      <c r="Y514" s="83"/>
    </row>
    <row r="515" spans="4:25" s="66" customFormat="1" x14ac:dyDescent="0.2">
      <c r="D515" s="71"/>
      <c r="E515" s="71"/>
      <c r="M515" s="71"/>
      <c r="R515" s="83"/>
      <c r="S515" s="83"/>
      <c r="T515" s="83"/>
      <c r="U515" s="83"/>
      <c r="V515" s="83"/>
      <c r="W515" s="83"/>
      <c r="X515" s="83"/>
      <c r="Y515" s="83"/>
    </row>
    <row r="516" spans="4:25" s="66" customFormat="1" x14ac:dyDescent="0.2">
      <c r="D516" s="71"/>
      <c r="E516" s="71"/>
      <c r="M516" s="71"/>
      <c r="R516" s="83"/>
      <c r="S516" s="83"/>
      <c r="T516" s="83"/>
      <c r="U516" s="83"/>
      <c r="V516" s="83"/>
      <c r="W516" s="83"/>
      <c r="X516" s="83"/>
      <c r="Y516" s="83"/>
    </row>
    <row r="517" spans="4:25" s="66" customFormat="1" x14ac:dyDescent="0.2">
      <c r="D517" s="71"/>
      <c r="E517" s="71"/>
      <c r="M517" s="71"/>
      <c r="R517" s="83"/>
      <c r="S517" s="83"/>
      <c r="T517" s="83"/>
      <c r="U517" s="83"/>
      <c r="V517" s="83"/>
      <c r="W517" s="83"/>
      <c r="X517" s="83"/>
      <c r="Y517" s="83"/>
    </row>
    <row r="518" spans="4:25" s="66" customFormat="1" x14ac:dyDescent="0.2">
      <c r="D518" s="71"/>
      <c r="E518" s="71"/>
      <c r="M518" s="71"/>
      <c r="R518" s="83"/>
      <c r="S518" s="83"/>
      <c r="T518" s="83"/>
      <c r="U518" s="83"/>
      <c r="V518" s="83"/>
      <c r="W518" s="83"/>
      <c r="X518" s="83"/>
      <c r="Y518" s="83"/>
    </row>
    <row r="519" spans="4:25" s="66" customFormat="1" x14ac:dyDescent="0.2">
      <c r="D519" s="71"/>
      <c r="E519" s="71"/>
      <c r="M519" s="71"/>
      <c r="R519" s="83"/>
      <c r="S519" s="83"/>
      <c r="T519" s="83"/>
      <c r="U519" s="83"/>
      <c r="V519" s="83"/>
      <c r="W519" s="83"/>
      <c r="X519" s="83"/>
      <c r="Y519" s="83"/>
    </row>
    <row r="520" spans="4:25" s="66" customFormat="1" x14ac:dyDescent="0.2">
      <c r="D520" s="71"/>
      <c r="E520" s="71"/>
      <c r="M520" s="71"/>
      <c r="R520" s="83"/>
      <c r="S520" s="83"/>
      <c r="T520" s="83"/>
      <c r="U520" s="83"/>
      <c r="V520" s="83"/>
      <c r="W520" s="83"/>
      <c r="X520" s="83"/>
      <c r="Y520" s="83"/>
    </row>
    <row r="521" spans="4:25" s="66" customFormat="1" x14ac:dyDescent="0.2">
      <c r="D521" s="71"/>
      <c r="E521" s="71"/>
      <c r="M521" s="71"/>
      <c r="R521" s="83"/>
      <c r="S521" s="83"/>
      <c r="T521" s="83"/>
      <c r="U521" s="83"/>
      <c r="V521" s="83"/>
      <c r="W521" s="83"/>
      <c r="X521" s="83"/>
      <c r="Y521" s="83"/>
    </row>
    <row r="522" spans="4:25" s="66" customFormat="1" x14ac:dyDescent="0.2">
      <c r="D522" s="71"/>
      <c r="E522" s="71"/>
      <c r="M522" s="71"/>
      <c r="R522" s="83"/>
      <c r="S522" s="83"/>
      <c r="T522" s="83"/>
      <c r="U522" s="83"/>
      <c r="V522" s="83"/>
      <c r="W522" s="83"/>
      <c r="X522" s="83"/>
      <c r="Y522" s="83"/>
    </row>
    <row r="523" spans="4:25" s="66" customFormat="1" x14ac:dyDescent="0.2">
      <c r="D523" s="71"/>
      <c r="E523" s="71"/>
      <c r="M523" s="71"/>
      <c r="R523" s="83"/>
      <c r="S523" s="83"/>
      <c r="T523" s="83"/>
      <c r="U523" s="83"/>
      <c r="V523" s="83"/>
      <c r="W523" s="83"/>
      <c r="X523" s="83"/>
      <c r="Y523" s="83"/>
    </row>
    <row r="524" spans="4:25" s="66" customFormat="1" x14ac:dyDescent="0.2">
      <c r="D524" s="71"/>
      <c r="E524" s="71"/>
      <c r="M524" s="71"/>
      <c r="R524" s="83"/>
      <c r="S524" s="83"/>
      <c r="T524" s="83"/>
      <c r="U524" s="83"/>
      <c r="V524" s="83"/>
      <c r="W524" s="83"/>
      <c r="X524" s="83"/>
      <c r="Y524" s="83"/>
    </row>
    <row r="525" spans="4:25" s="66" customFormat="1" x14ac:dyDescent="0.2">
      <c r="D525" s="71"/>
      <c r="E525" s="71"/>
      <c r="M525" s="71"/>
      <c r="R525" s="83"/>
      <c r="S525" s="83"/>
      <c r="T525" s="83"/>
      <c r="U525" s="83"/>
      <c r="V525" s="83"/>
      <c r="W525" s="83"/>
      <c r="X525" s="83"/>
      <c r="Y525" s="83"/>
    </row>
    <row r="526" spans="4:25" s="66" customFormat="1" x14ac:dyDescent="0.2">
      <c r="D526" s="71"/>
      <c r="E526" s="71"/>
      <c r="M526" s="71"/>
      <c r="R526" s="83"/>
      <c r="S526" s="83"/>
      <c r="T526" s="83"/>
      <c r="U526" s="83"/>
      <c r="V526" s="83"/>
      <c r="W526" s="83"/>
      <c r="X526" s="83"/>
      <c r="Y526" s="83"/>
    </row>
    <row r="527" spans="4:25" s="66" customFormat="1" x14ac:dyDescent="0.2">
      <c r="D527" s="71"/>
      <c r="E527" s="71"/>
      <c r="M527" s="71"/>
      <c r="R527" s="83"/>
      <c r="S527" s="83"/>
      <c r="T527" s="83"/>
      <c r="U527" s="83"/>
      <c r="V527" s="83"/>
      <c r="W527" s="83"/>
      <c r="X527" s="83"/>
      <c r="Y527" s="83"/>
    </row>
    <row r="528" spans="4:25" s="66" customFormat="1" x14ac:dyDescent="0.2">
      <c r="D528" s="71"/>
      <c r="E528" s="71"/>
      <c r="M528" s="71"/>
      <c r="R528" s="83"/>
      <c r="S528" s="83"/>
      <c r="T528" s="83"/>
      <c r="U528" s="83"/>
      <c r="V528" s="83"/>
      <c r="W528" s="83"/>
      <c r="X528" s="83"/>
      <c r="Y528" s="83"/>
    </row>
    <row r="529" spans="4:25" s="66" customFormat="1" x14ac:dyDescent="0.2">
      <c r="D529" s="71"/>
      <c r="E529" s="71"/>
      <c r="M529" s="71"/>
      <c r="R529" s="83"/>
      <c r="S529" s="83"/>
      <c r="T529" s="83"/>
      <c r="U529" s="83"/>
      <c r="V529" s="83"/>
      <c r="W529" s="83"/>
      <c r="X529" s="83"/>
      <c r="Y529" s="83"/>
    </row>
    <row r="530" spans="4:25" s="66" customFormat="1" x14ac:dyDescent="0.2">
      <c r="D530" s="71"/>
      <c r="E530" s="71"/>
      <c r="M530" s="71"/>
      <c r="R530" s="83"/>
      <c r="S530" s="83"/>
      <c r="T530" s="83"/>
      <c r="U530" s="83"/>
      <c r="V530" s="83"/>
      <c r="W530" s="83"/>
      <c r="X530" s="83"/>
      <c r="Y530" s="83"/>
    </row>
    <row r="531" spans="4:25" s="66" customFormat="1" x14ac:dyDescent="0.2">
      <c r="D531" s="71"/>
      <c r="E531" s="71"/>
      <c r="M531" s="71"/>
      <c r="R531" s="83"/>
      <c r="S531" s="83"/>
      <c r="T531" s="83"/>
      <c r="U531" s="83"/>
      <c r="V531" s="83"/>
      <c r="W531" s="83"/>
      <c r="X531" s="83"/>
      <c r="Y531" s="83"/>
    </row>
    <row r="532" spans="4:25" s="66" customFormat="1" x14ac:dyDescent="0.2">
      <c r="D532" s="71"/>
      <c r="E532" s="71"/>
      <c r="M532" s="71"/>
      <c r="R532" s="83"/>
      <c r="S532" s="83"/>
      <c r="T532" s="83"/>
      <c r="U532" s="83"/>
      <c r="V532" s="83"/>
      <c r="W532" s="83"/>
      <c r="X532" s="83"/>
      <c r="Y532" s="83"/>
    </row>
    <row r="533" spans="4:25" s="66" customFormat="1" x14ac:dyDescent="0.2">
      <c r="D533" s="71"/>
      <c r="E533" s="71"/>
      <c r="M533" s="71"/>
      <c r="R533" s="83"/>
      <c r="S533" s="83"/>
      <c r="T533" s="83"/>
      <c r="U533" s="83"/>
      <c r="V533" s="83"/>
      <c r="W533" s="83"/>
      <c r="X533" s="83"/>
      <c r="Y533" s="83"/>
    </row>
    <row r="534" spans="4:25" s="66" customFormat="1" x14ac:dyDescent="0.2">
      <c r="D534" s="71"/>
      <c r="E534" s="71"/>
      <c r="M534" s="71"/>
      <c r="R534" s="83"/>
      <c r="S534" s="83"/>
      <c r="T534" s="83"/>
      <c r="U534" s="83"/>
      <c r="V534" s="83"/>
      <c r="W534" s="83"/>
      <c r="X534" s="83"/>
      <c r="Y534" s="83"/>
    </row>
    <row r="535" spans="4:25" s="66" customFormat="1" x14ac:dyDescent="0.2">
      <c r="D535" s="71"/>
      <c r="E535" s="71"/>
      <c r="M535" s="71"/>
      <c r="R535" s="83"/>
      <c r="S535" s="83"/>
      <c r="T535" s="83"/>
      <c r="U535" s="83"/>
      <c r="V535" s="83"/>
      <c r="W535" s="83"/>
      <c r="X535" s="83"/>
      <c r="Y535" s="83"/>
    </row>
    <row r="536" spans="4:25" s="66" customFormat="1" x14ac:dyDescent="0.2">
      <c r="D536" s="71"/>
      <c r="E536" s="71"/>
      <c r="M536" s="71"/>
      <c r="R536" s="83"/>
      <c r="S536" s="83"/>
      <c r="T536" s="83"/>
      <c r="U536" s="83"/>
      <c r="V536" s="83"/>
      <c r="W536" s="83"/>
      <c r="X536" s="83"/>
      <c r="Y536" s="83"/>
    </row>
    <row r="537" spans="4:25" s="66" customFormat="1" x14ac:dyDescent="0.2">
      <c r="D537" s="71"/>
      <c r="E537" s="71"/>
      <c r="M537" s="71"/>
      <c r="R537" s="83"/>
      <c r="S537" s="83"/>
      <c r="T537" s="83"/>
      <c r="U537" s="83"/>
      <c r="V537" s="83"/>
      <c r="W537" s="83"/>
      <c r="X537" s="83"/>
      <c r="Y537" s="83"/>
    </row>
    <row r="538" spans="4:25" s="66" customFormat="1" x14ac:dyDescent="0.2">
      <c r="D538" s="71"/>
      <c r="E538" s="71"/>
      <c r="M538" s="71"/>
      <c r="R538" s="83"/>
      <c r="S538" s="83"/>
      <c r="T538" s="83"/>
      <c r="U538" s="83"/>
      <c r="V538" s="83"/>
      <c r="W538" s="83"/>
      <c r="X538" s="83"/>
      <c r="Y538" s="83"/>
    </row>
    <row r="539" spans="4:25" s="66" customFormat="1" x14ac:dyDescent="0.2">
      <c r="D539" s="71"/>
      <c r="E539" s="71"/>
      <c r="M539" s="71"/>
      <c r="R539" s="83"/>
      <c r="S539" s="83"/>
      <c r="T539" s="83"/>
      <c r="U539" s="83"/>
      <c r="V539" s="83"/>
      <c r="W539" s="83"/>
      <c r="X539" s="83"/>
      <c r="Y539" s="83"/>
    </row>
    <row r="540" spans="4:25" s="66" customFormat="1" x14ac:dyDescent="0.2">
      <c r="D540" s="71"/>
      <c r="E540" s="71"/>
      <c r="M540" s="71"/>
      <c r="R540" s="83"/>
      <c r="S540" s="83"/>
      <c r="T540" s="83"/>
      <c r="U540" s="83"/>
      <c r="V540" s="83"/>
      <c r="W540" s="83"/>
      <c r="X540" s="83"/>
      <c r="Y540" s="83"/>
    </row>
    <row r="541" spans="4:25" s="66" customFormat="1" x14ac:dyDescent="0.2">
      <c r="D541" s="71"/>
      <c r="E541" s="71"/>
      <c r="M541" s="71"/>
      <c r="R541" s="83"/>
      <c r="S541" s="83"/>
      <c r="T541" s="83"/>
      <c r="U541" s="83"/>
      <c r="V541" s="83"/>
      <c r="W541" s="83"/>
      <c r="X541" s="83"/>
      <c r="Y541" s="83"/>
    </row>
    <row r="542" spans="4:25" s="66" customFormat="1" x14ac:dyDescent="0.2">
      <c r="D542" s="71"/>
      <c r="E542" s="71"/>
      <c r="M542" s="71"/>
      <c r="R542" s="83"/>
      <c r="S542" s="83"/>
      <c r="T542" s="83"/>
      <c r="U542" s="83"/>
      <c r="V542" s="83"/>
      <c r="W542" s="83"/>
      <c r="X542" s="83"/>
      <c r="Y542" s="83"/>
    </row>
    <row r="543" spans="4:25" s="66" customFormat="1" x14ac:dyDescent="0.2">
      <c r="D543" s="71"/>
      <c r="E543" s="71"/>
      <c r="M543" s="71"/>
      <c r="R543" s="83"/>
      <c r="S543" s="83"/>
      <c r="T543" s="83"/>
      <c r="U543" s="83"/>
      <c r="V543" s="83"/>
      <c r="W543" s="83"/>
      <c r="X543" s="83"/>
      <c r="Y543" s="83"/>
    </row>
    <row r="544" spans="4:25" s="66" customFormat="1" x14ac:dyDescent="0.2">
      <c r="D544" s="71"/>
      <c r="E544" s="71"/>
      <c r="M544" s="71"/>
      <c r="R544" s="83"/>
      <c r="S544" s="83"/>
      <c r="T544" s="83"/>
      <c r="U544" s="83"/>
      <c r="V544" s="83"/>
      <c r="W544" s="83"/>
      <c r="X544" s="83"/>
      <c r="Y544" s="83"/>
    </row>
    <row r="545" spans="4:25" s="66" customFormat="1" x14ac:dyDescent="0.2">
      <c r="D545" s="71"/>
      <c r="E545" s="71"/>
      <c r="M545" s="71"/>
      <c r="R545" s="83"/>
      <c r="S545" s="83"/>
      <c r="T545" s="83"/>
      <c r="U545" s="83"/>
      <c r="V545" s="83"/>
      <c r="W545" s="83"/>
      <c r="X545" s="83"/>
      <c r="Y545" s="83"/>
    </row>
    <row r="546" spans="4:25" s="66" customFormat="1" x14ac:dyDescent="0.2">
      <c r="D546" s="71"/>
      <c r="E546" s="71"/>
      <c r="M546" s="71"/>
      <c r="R546" s="83"/>
      <c r="S546" s="83"/>
      <c r="T546" s="83"/>
      <c r="U546" s="83"/>
      <c r="V546" s="83"/>
      <c r="W546" s="83"/>
      <c r="X546" s="83"/>
      <c r="Y546" s="83"/>
    </row>
    <row r="547" spans="4:25" s="66" customFormat="1" x14ac:dyDescent="0.2">
      <c r="D547" s="71"/>
      <c r="E547" s="71"/>
      <c r="M547" s="71"/>
      <c r="R547" s="83"/>
      <c r="S547" s="83"/>
      <c r="T547" s="83"/>
      <c r="U547" s="83"/>
      <c r="V547" s="83"/>
      <c r="W547" s="83"/>
      <c r="X547" s="83"/>
      <c r="Y547" s="83"/>
    </row>
    <row r="548" spans="4:25" s="66" customFormat="1" x14ac:dyDescent="0.2">
      <c r="D548" s="71"/>
      <c r="E548" s="71"/>
      <c r="M548" s="71"/>
      <c r="R548" s="83"/>
      <c r="S548" s="83"/>
      <c r="T548" s="83"/>
      <c r="U548" s="83"/>
      <c r="V548" s="83"/>
      <c r="W548" s="83"/>
      <c r="X548" s="83"/>
      <c r="Y548" s="83"/>
    </row>
    <row r="549" spans="4:25" s="66" customFormat="1" x14ac:dyDescent="0.2">
      <c r="D549" s="71"/>
      <c r="E549" s="71"/>
      <c r="M549" s="71"/>
      <c r="R549" s="83"/>
      <c r="S549" s="83"/>
      <c r="T549" s="83"/>
      <c r="U549" s="83"/>
      <c r="V549" s="83"/>
      <c r="W549" s="83"/>
      <c r="X549" s="83"/>
      <c r="Y549" s="83"/>
    </row>
    <row r="550" spans="4:25" s="66" customFormat="1" x14ac:dyDescent="0.2">
      <c r="D550" s="71"/>
      <c r="E550" s="71"/>
      <c r="M550" s="71"/>
      <c r="R550" s="83"/>
      <c r="S550" s="83"/>
      <c r="T550" s="83"/>
      <c r="U550" s="83"/>
      <c r="V550" s="83"/>
      <c r="W550" s="83"/>
      <c r="X550" s="83"/>
      <c r="Y550" s="83"/>
    </row>
    <row r="551" spans="4:25" s="66" customFormat="1" x14ac:dyDescent="0.2">
      <c r="D551" s="71"/>
      <c r="E551" s="71"/>
      <c r="M551" s="71"/>
      <c r="R551" s="83"/>
      <c r="S551" s="83"/>
      <c r="T551" s="83"/>
      <c r="U551" s="83"/>
      <c r="V551" s="83"/>
      <c r="W551" s="83"/>
      <c r="X551" s="83"/>
      <c r="Y551" s="83"/>
    </row>
    <row r="552" spans="4:25" s="66" customFormat="1" x14ac:dyDescent="0.2">
      <c r="D552" s="71"/>
      <c r="E552" s="71"/>
      <c r="M552" s="71"/>
      <c r="R552" s="83"/>
      <c r="S552" s="83"/>
      <c r="T552" s="83"/>
      <c r="U552" s="83"/>
      <c r="V552" s="83"/>
      <c r="W552" s="83"/>
      <c r="X552" s="83"/>
      <c r="Y552" s="83"/>
    </row>
    <row r="553" spans="4:25" s="66" customFormat="1" x14ac:dyDescent="0.2">
      <c r="D553" s="71"/>
      <c r="E553" s="71"/>
      <c r="M553" s="71"/>
      <c r="R553" s="83"/>
      <c r="S553" s="83"/>
      <c r="T553" s="83"/>
      <c r="U553" s="83"/>
      <c r="V553" s="83"/>
      <c r="W553" s="83"/>
      <c r="X553" s="83"/>
      <c r="Y553" s="83"/>
    </row>
    <row r="554" spans="4:25" s="66" customFormat="1" x14ac:dyDescent="0.2">
      <c r="D554" s="71"/>
      <c r="E554" s="71"/>
      <c r="M554" s="71"/>
      <c r="R554" s="83"/>
      <c r="S554" s="83"/>
      <c r="T554" s="83"/>
      <c r="U554" s="83"/>
      <c r="V554" s="83"/>
      <c r="W554" s="83"/>
      <c r="X554" s="83"/>
      <c r="Y554" s="83"/>
    </row>
    <row r="555" spans="4:25" s="66" customFormat="1" x14ac:dyDescent="0.2">
      <c r="D555" s="71"/>
      <c r="E555" s="71"/>
      <c r="M555" s="71"/>
      <c r="R555" s="83"/>
      <c r="S555" s="83"/>
      <c r="T555" s="83"/>
      <c r="U555" s="83"/>
      <c r="V555" s="83"/>
      <c r="W555" s="83"/>
      <c r="X555" s="83"/>
      <c r="Y555" s="83"/>
    </row>
    <row r="556" spans="4:25" s="66" customFormat="1" x14ac:dyDescent="0.2">
      <c r="D556" s="71"/>
      <c r="E556" s="71"/>
      <c r="M556" s="71"/>
      <c r="R556" s="83"/>
      <c r="S556" s="83"/>
      <c r="T556" s="83"/>
      <c r="U556" s="83"/>
      <c r="V556" s="83"/>
      <c r="W556" s="83"/>
      <c r="X556" s="83"/>
      <c r="Y556" s="83"/>
    </row>
    <row r="557" spans="4:25" s="66" customFormat="1" x14ac:dyDescent="0.2">
      <c r="D557" s="71"/>
      <c r="E557" s="71"/>
      <c r="M557" s="71"/>
      <c r="R557" s="83"/>
      <c r="S557" s="83"/>
      <c r="T557" s="83"/>
      <c r="U557" s="83"/>
      <c r="V557" s="83"/>
      <c r="W557" s="83"/>
      <c r="X557" s="83"/>
      <c r="Y557" s="83"/>
    </row>
    <row r="558" spans="4:25" s="66" customFormat="1" x14ac:dyDescent="0.2">
      <c r="D558" s="71"/>
      <c r="E558" s="71"/>
      <c r="M558" s="71"/>
      <c r="R558" s="83"/>
      <c r="S558" s="83"/>
      <c r="T558" s="83"/>
      <c r="U558" s="83"/>
      <c r="V558" s="83"/>
      <c r="W558" s="83"/>
      <c r="X558" s="83"/>
      <c r="Y558" s="83"/>
    </row>
    <row r="559" spans="4:25" s="66" customFormat="1" x14ac:dyDescent="0.2">
      <c r="D559" s="71"/>
      <c r="E559" s="71"/>
      <c r="M559" s="71"/>
      <c r="R559" s="83"/>
      <c r="S559" s="83"/>
      <c r="T559" s="83"/>
      <c r="U559" s="83"/>
      <c r="V559" s="83"/>
      <c r="W559" s="83"/>
      <c r="X559" s="83"/>
      <c r="Y559" s="83"/>
    </row>
    <row r="560" spans="4:25" s="66" customFormat="1" x14ac:dyDescent="0.2">
      <c r="D560" s="71"/>
      <c r="E560" s="71"/>
      <c r="M560" s="71"/>
      <c r="R560" s="83"/>
      <c r="S560" s="83"/>
      <c r="T560" s="83"/>
      <c r="U560" s="83"/>
      <c r="V560" s="83"/>
      <c r="W560" s="83"/>
      <c r="X560" s="83"/>
      <c r="Y560" s="83"/>
    </row>
    <row r="561" spans="4:25" s="66" customFormat="1" x14ac:dyDescent="0.2">
      <c r="D561" s="71"/>
      <c r="E561" s="71"/>
      <c r="M561" s="71"/>
      <c r="R561" s="83"/>
      <c r="S561" s="83"/>
      <c r="T561" s="83"/>
      <c r="U561" s="83"/>
      <c r="V561" s="83"/>
      <c r="W561" s="83"/>
      <c r="X561" s="83"/>
      <c r="Y561" s="83"/>
    </row>
    <row r="562" spans="4:25" s="66" customFormat="1" x14ac:dyDescent="0.2">
      <c r="D562" s="71"/>
      <c r="E562" s="71"/>
      <c r="M562" s="71"/>
      <c r="R562" s="83"/>
      <c r="S562" s="83"/>
      <c r="T562" s="83"/>
      <c r="U562" s="83"/>
      <c r="V562" s="83"/>
      <c r="W562" s="83"/>
      <c r="X562" s="83"/>
      <c r="Y562" s="83"/>
    </row>
    <row r="563" spans="4:25" s="66" customFormat="1" x14ac:dyDescent="0.2">
      <c r="D563" s="71"/>
      <c r="E563" s="71"/>
      <c r="M563" s="71"/>
      <c r="R563" s="83"/>
      <c r="S563" s="83"/>
      <c r="T563" s="83"/>
      <c r="U563" s="83"/>
      <c r="V563" s="83"/>
      <c r="W563" s="83"/>
      <c r="X563" s="83"/>
      <c r="Y563" s="83"/>
    </row>
    <row r="564" spans="4:25" s="66" customFormat="1" x14ac:dyDescent="0.2">
      <c r="D564" s="71"/>
      <c r="E564" s="71"/>
      <c r="M564" s="71"/>
      <c r="R564" s="83"/>
      <c r="S564" s="83"/>
      <c r="T564" s="83"/>
      <c r="U564" s="83"/>
      <c r="V564" s="83"/>
      <c r="W564" s="83"/>
      <c r="X564" s="83"/>
      <c r="Y564" s="83"/>
    </row>
    <row r="565" spans="4:25" s="66" customFormat="1" x14ac:dyDescent="0.2">
      <c r="D565" s="71"/>
      <c r="E565" s="71"/>
      <c r="M565" s="71"/>
      <c r="R565" s="83"/>
      <c r="S565" s="83"/>
      <c r="T565" s="83"/>
      <c r="U565" s="83"/>
      <c r="V565" s="83"/>
      <c r="W565" s="83"/>
      <c r="X565" s="83"/>
      <c r="Y565" s="83"/>
    </row>
    <row r="566" spans="4:25" s="66" customFormat="1" x14ac:dyDescent="0.2">
      <c r="D566" s="71"/>
      <c r="E566" s="71"/>
      <c r="M566" s="71"/>
      <c r="R566" s="83"/>
      <c r="S566" s="83"/>
      <c r="T566" s="83"/>
      <c r="U566" s="83"/>
      <c r="V566" s="83"/>
      <c r="W566" s="83"/>
      <c r="X566" s="83"/>
      <c r="Y566" s="83"/>
    </row>
    <row r="567" spans="4:25" s="66" customFormat="1" x14ac:dyDescent="0.2">
      <c r="D567" s="71"/>
      <c r="E567" s="71"/>
      <c r="M567" s="71"/>
      <c r="R567" s="83"/>
      <c r="S567" s="83"/>
      <c r="T567" s="83"/>
      <c r="U567" s="83"/>
      <c r="V567" s="83"/>
      <c r="W567" s="83"/>
      <c r="X567" s="83"/>
      <c r="Y567" s="83"/>
    </row>
    <row r="568" spans="4:25" s="66" customFormat="1" x14ac:dyDescent="0.2">
      <c r="D568" s="71"/>
      <c r="E568" s="71"/>
      <c r="M568" s="71"/>
      <c r="R568" s="83"/>
      <c r="S568" s="83"/>
      <c r="T568" s="83"/>
      <c r="U568" s="83"/>
      <c r="V568" s="83"/>
      <c r="W568" s="83"/>
      <c r="X568" s="83"/>
      <c r="Y568" s="83"/>
    </row>
    <row r="569" spans="4:25" s="66" customFormat="1" x14ac:dyDescent="0.2">
      <c r="D569" s="71"/>
      <c r="E569" s="71"/>
      <c r="M569" s="71"/>
      <c r="R569" s="83"/>
      <c r="S569" s="83"/>
      <c r="T569" s="83"/>
      <c r="U569" s="83"/>
      <c r="V569" s="83"/>
      <c r="W569" s="83"/>
      <c r="X569" s="83"/>
      <c r="Y569" s="83"/>
    </row>
    <row r="570" spans="4:25" s="66" customFormat="1" x14ac:dyDescent="0.2">
      <c r="D570" s="71"/>
      <c r="E570" s="71"/>
      <c r="M570" s="71"/>
      <c r="R570" s="83"/>
      <c r="S570" s="83"/>
      <c r="T570" s="83"/>
      <c r="U570" s="83"/>
      <c r="V570" s="83"/>
      <c r="W570" s="83"/>
      <c r="X570" s="83"/>
      <c r="Y570" s="83"/>
    </row>
    <row r="571" spans="4:25" s="66" customFormat="1" x14ac:dyDescent="0.2">
      <c r="D571" s="71"/>
      <c r="E571" s="71"/>
      <c r="M571" s="71"/>
      <c r="R571" s="83"/>
      <c r="S571" s="83"/>
      <c r="T571" s="83"/>
      <c r="U571" s="83"/>
      <c r="V571" s="83"/>
      <c r="W571" s="83"/>
      <c r="X571" s="83"/>
      <c r="Y571" s="83"/>
    </row>
    <row r="572" spans="4:25" s="66" customFormat="1" x14ac:dyDescent="0.2">
      <c r="D572" s="71"/>
      <c r="E572" s="71"/>
      <c r="M572" s="71"/>
      <c r="R572" s="83"/>
      <c r="S572" s="83"/>
      <c r="T572" s="83"/>
      <c r="U572" s="83"/>
      <c r="V572" s="83"/>
      <c r="W572" s="83"/>
      <c r="X572" s="83"/>
      <c r="Y572" s="83"/>
    </row>
    <row r="573" spans="4:25" s="66" customFormat="1" x14ac:dyDescent="0.2">
      <c r="D573" s="71"/>
      <c r="E573" s="71"/>
      <c r="M573" s="71"/>
      <c r="R573" s="83"/>
      <c r="S573" s="83"/>
      <c r="T573" s="83"/>
      <c r="U573" s="83"/>
      <c r="V573" s="83"/>
      <c r="W573" s="83"/>
      <c r="X573" s="83"/>
      <c r="Y573" s="83"/>
    </row>
    <row r="574" spans="4:25" s="66" customFormat="1" x14ac:dyDescent="0.2">
      <c r="D574" s="71"/>
      <c r="E574" s="71"/>
      <c r="M574" s="71"/>
      <c r="R574" s="83"/>
      <c r="S574" s="83"/>
      <c r="T574" s="83"/>
      <c r="U574" s="83"/>
      <c r="V574" s="83"/>
      <c r="W574" s="83"/>
      <c r="X574" s="83"/>
      <c r="Y574" s="83"/>
    </row>
    <row r="575" spans="4:25" s="66" customFormat="1" x14ac:dyDescent="0.2">
      <c r="D575" s="71"/>
      <c r="E575" s="71"/>
      <c r="M575" s="71"/>
      <c r="R575" s="83"/>
      <c r="S575" s="83"/>
      <c r="T575" s="83"/>
      <c r="U575" s="83"/>
      <c r="V575" s="83"/>
      <c r="W575" s="83"/>
      <c r="X575" s="83"/>
      <c r="Y575" s="83"/>
    </row>
    <row r="576" spans="4:25" s="66" customFormat="1" x14ac:dyDescent="0.2">
      <c r="D576" s="71"/>
      <c r="E576" s="71"/>
      <c r="M576" s="71"/>
      <c r="R576" s="83"/>
      <c r="S576" s="83"/>
      <c r="T576" s="83"/>
      <c r="U576" s="83"/>
      <c r="V576" s="83"/>
      <c r="W576" s="83"/>
      <c r="X576" s="83"/>
      <c r="Y576" s="83"/>
    </row>
    <row r="577" spans="4:25" s="66" customFormat="1" x14ac:dyDescent="0.2">
      <c r="D577" s="71"/>
      <c r="E577" s="71"/>
      <c r="M577" s="71"/>
      <c r="R577" s="83"/>
      <c r="S577" s="83"/>
      <c r="T577" s="83"/>
      <c r="U577" s="83"/>
      <c r="V577" s="83"/>
      <c r="W577" s="83"/>
      <c r="X577" s="83"/>
      <c r="Y577" s="83"/>
    </row>
    <row r="578" spans="4:25" s="66" customFormat="1" x14ac:dyDescent="0.2">
      <c r="D578" s="71"/>
      <c r="E578" s="71"/>
      <c r="M578" s="71"/>
      <c r="R578" s="83"/>
      <c r="S578" s="83"/>
      <c r="T578" s="83"/>
      <c r="U578" s="83"/>
      <c r="V578" s="83"/>
      <c r="W578" s="83"/>
      <c r="X578" s="83"/>
      <c r="Y578" s="83"/>
    </row>
    <row r="579" spans="4:25" s="66" customFormat="1" x14ac:dyDescent="0.2">
      <c r="D579" s="71"/>
      <c r="E579" s="71"/>
      <c r="M579" s="71"/>
      <c r="R579" s="83"/>
      <c r="S579" s="83"/>
      <c r="T579" s="83"/>
      <c r="U579" s="83"/>
      <c r="V579" s="83"/>
      <c r="W579" s="83"/>
      <c r="X579" s="83"/>
      <c r="Y579" s="83"/>
    </row>
    <row r="580" spans="4:25" s="66" customFormat="1" x14ac:dyDescent="0.2">
      <c r="D580" s="71"/>
      <c r="E580" s="71"/>
      <c r="M580" s="71"/>
      <c r="R580" s="83"/>
      <c r="S580" s="83"/>
      <c r="T580" s="83"/>
      <c r="U580" s="83"/>
      <c r="V580" s="83"/>
      <c r="W580" s="83"/>
      <c r="X580" s="83"/>
      <c r="Y580" s="83"/>
    </row>
    <row r="581" spans="4:25" s="66" customFormat="1" x14ac:dyDescent="0.2">
      <c r="D581" s="71"/>
      <c r="E581" s="71"/>
      <c r="M581" s="71"/>
      <c r="R581" s="83"/>
      <c r="S581" s="83"/>
      <c r="T581" s="83"/>
      <c r="U581" s="83"/>
      <c r="V581" s="83"/>
      <c r="W581" s="83"/>
      <c r="X581" s="83"/>
      <c r="Y581" s="83"/>
    </row>
    <row r="582" spans="4:25" s="66" customFormat="1" x14ac:dyDescent="0.2">
      <c r="D582" s="71"/>
      <c r="E582" s="71"/>
      <c r="M582" s="71"/>
      <c r="R582" s="83"/>
      <c r="S582" s="83"/>
      <c r="T582" s="83"/>
      <c r="U582" s="83"/>
      <c r="V582" s="83"/>
      <c r="W582" s="83"/>
      <c r="X582" s="83"/>
      <c r="Y582" s="83"/>
    </row>
    <row r="583" spans="4:25" s="66" customFormat="1" x14ac:dyDescent="0.2">
      <c r="D583" s="71"/>
      <c r="E583" s="71"/>
      <c r="M583" s="71"/>
      <c r="R583" s="83"/>
      <c r="S583" s="83"/>
      <c r="T583" s="83"/>
      <c r="U583" s="83"/>
      <c r="V583" s="83"/>
      <c r="W583" s="83"/>
      <c r="X583" s="83"/>
      <c r="Y583" s="83"/>
    </row>
    <row r="584" spans="4:25" s="66" customFormat="1" x14ac:dyDescent="0.2">
      <c r="D584" s="71"/>
      <c r="E584" s="71"/>
      <c r="M584" s="71"/>
      <c r="R584" s="83"/>
      <c r="S584" s="83"/>
      <c r="T584" s="83"/>
      <c r="U584" s="83"/>
      <c r="V584" s="83"/>
      <c r="W584" s="83"/>
      <c r="X584" s="83"/>
      <c r="Y584" s="83"/>
    </row>
    <row r="585" spans="4:25" s="66" customFormat="1" x14ac:dyDescent="0.2">
      <c r="D585" s="71"/>
      <c r="E585" s="71"/>
      <c r="M585" s="71"/>
      <c r="R585" s="83"/>
      <c r="S585" s="83"/>
      <c r="T585" s="83"/>
      <c r="U585" s="83"/>
      <c r="V585" s="83"/>
      <c r="W585" s="83"/>
      <c r="X585" s="83"/>
      <c r="Y585" s="83"/>
    </row>
    <row r="586" spans="4:25" s="66" customFormat="1" x14ac:dyDescent="0.2">
      <c r="D586" s="71"/>
      <c r="E586" s="71"/>
      <c r="M586" s="71"/>
      <c r="R586" s="83"/>
      <c r="S586" s="83"/>
      <c r="T586" s="83"/>
      <c r="U586" s="83"/>
      <c r="V586" s="83"/>
      <c r="W586" s="83"/>
      <c r="X586" s="83"/>
      <c r="Y586" s="83"/>
    </row>
    <row r="587" spans="4:25" s="66" customFormat="1" x14ac:dyDescent="0.2">
      <c r="D587" s="71"/>
      <c r="E587" s="71"/>
      <c r="M587" s="71"/>
      <c r="R587" s="83"/>
      <c r="S587" s="83"/>
      <c r="T587" s="83"/>
      <c r="U587" s="83"/>
      <c r="V587" s="83"/>
      <c r="W587" s="83"/>
      <c r="X587" s="83"/>
      <c r="Y587" s="83"/>
    </row>
    <row r="588" spans="4:25" s="66" customFormat="1" x14ac:dyDescent="0.2">
      <c r="D588" s="71"/>
      <c r="E588" s="71"/>
      <c r="M588" s="71"/>
      <c r="R588" s="83"/>
      <c r="S588" s="83"/>
      <c r="T588" s="83"/>
      <c r="U588" s="83"/>
      <c r="V588" s="83"/>
      <c r="W588" s="83"/>
      <c r="X588" s="83"/>
      <c r="Y588" s="83"/>
    </row>
    <row r="589" spans="4:25" s="66" customFormat="1" x14ac:dyDescent="0.2">
      <c r="D589" s="71"/>
      <c r="E589" s="71"/>
      <c r="M589" s="71"/>
      <c r="R589" s="83"/>
      <c r="S589" s="83"/>
      <c r="T589" s="83"/>
      <c r="U589" s="83"/>
      <c r="V589" s="83"/>
      <c r="W589" s="83"/>
      <c r="X589" s="83"/>
      <c r="Y589" s="83"/>
    </row>
    <row r="590" spans="4:25" s="66" customFormat="1" x14ac:dyDescent="0.2">
      <c r="D590" s="71"/>
      <c r="E590" s="71"/>
      <c r="M590" s="71"/>
      <c r="R590" s="83"/>
      <c r="S590" s="83"/>
      <c r="T590" s="83"/>
      <c r="U590" s="83"/>
      <c r="V590" s="83"/>
      <c r="W590" s="83"/>
      <c r="X590" s="83"/>
      <c r="Y590" s="83"/>
    </row>
    <row r="591" spans="4:25" s="66" customFormat="1" x14ac:dyDescent="0.2">
      <c r="D591" s="71"/>
      <c r="E591" s="71"/>
      <c r="M591" s="71"/>
      <c r="R591" s="83"/>
      <c r="S591" s="83"/>
      <c r="T591" s="83"/>
      <c r="U591" s="83"/>
      <c r="V591" s="83"/>
      <c r="W591" s="83"/>
      <c r="X591" s="83"/>
      <c r="Y591" s="83"/>
    </row>
    <row r="592" spans="4:25" s="66" customFormat="1" x14ac:dyDescent="0.2">
      <c r="D592" s="71"/>
      <c r="E592" s="71"/>
      <c r="M592" s="71"/>
      <c r="R592" s="83"/>
      <c r="S592" s="83"/>
      <c r="T592" s="83"/>
      <c r="U592" s="83"/>
      <c r="V592" s="83"/>
      <c r="W592" s="83"/>
      <c r="X592" s="83"/>
      <c r="Y592" s="83"/>
    </row>
    <row r="593" spans="4:25" s="66" customFormat="1" x14ac:dyDescent="0.2">
      <c r="D593" s="71"/>
      <c r="E593" s="71"/>
      <c r="M593" s="71"/>
      <c r="R593" s="83"/>
      <c r="S593" s="83"/>
      <c r="T593" s="83"/>
      <c r="U593" s="83"/>
      <c r="V593" s="83"/>
      <c r="W593" s="83"/>
      <c r="X593" s="83"/>
      <c r="Y593" s="83"/>
    </row>
    <row r="594" spans="4:25" s="66" customFormat="1" x14ac:dyDescent="0.2">
      <c r="D594" s="71"/>
      <c r="E594" s="71"/>
      <c r="M594" s="71"/>
      <c r="R594" s="83"/>
      <c r="S594" s="83"/>
      <c r="T594" s="83"/>
      <c r="U594" s="83"/>
      <c r="V594" s="83"/>
      <c r="W594" s="83"/>
      <c r="X594" s="83"/>
      <c r="Y594" s="83"/>
    </row>
    <row r="595" spans="4:25" s="66" customFormat="1" x14ac:dyDescent="0.2">
      <c r="D595" s="71"/>
      <c r="E595" s="71"/>
      <c r="M595" s="71"/>
      <c r="R595" s="83"/>
      <c r="S595" s="83"/>
      <c r="T595" s="83"/>
      <c r="U595" s="83"/>
      <c r="V595" s="83"/>
      <c r="W595" s="83"/>
      <c r="X595" s="83"/>
      <c r="Y595" s="83"/>
    </row>
    <row r="596" spans="4:25" s="66" customFormat="1" x14ac:dyDescent="0.2">
      <c r="D596" s="71"/>
      <c r="E596" s="71"/>
      <c r="M596" s="71"/>
      <c r="R596" s="83"/>
      <c r="S596" s="83"/>
      <c r="T596" s="83"/>
      <c r="U596" s="83"/>
      <c r="V596" s="83"/>
      <c r="W596" s="83"/>
      <c r="X596" s="83"/>
      <c r="Y596" s="83"/>
    </row>
    <row r="597" spans="4:25" s="66" customFormat="1" x14ac:dyDescent="0.2">
      <c r="D597" s="71"/>
      <c r="E597" s="71"/>
      <c r="M597" s="71"/>
      <c r="R597" s="83"/>
      <c r="S597" s="83"/>
      <c r="T597" s="83"/>
      <c r="U597" s="83"/>
      <c r="V597" s="83"/>
      <c r="W597" s="83"/>
      <c r="X597" s="83"/>
      <c r="Y597" s="83"/>
    </row>
    <row r="598" spans="4:25" s="66" customFormat="1" x14ac:dyDescent="0.2">
      <c r="D598" s="71"/>
      <c r="E598" s="71"/>
      <c r="M598" s="71"/>
      <c r="R598" s="83"/>
      <c r="S598" s="83"/>
      <c r="T598" s="83"/>
      <c r="U598" s="83"/>
      <c r="V598" s="83"/>
      <c r="W598" s="83"/>
      <c r="X598" s="83"/>
      <c r="Y598" s="83"/>
    </row>
    <row r="599" spans="4:25" s="66" customFormat="1" x14ac:dyDescent="0.2">
      <c r="D599" s="71"/>
      <c r="E599" s="71"/>
      <c r="M599" s="71"/>
      <c r="R599" s="83"/>
      <c r="S599" s="83"/>
      <c r="T599" s="83"/>
      <c r="U599" s="83"/>
      <c r="V599" s="83"/>
      <c r="W599" s="83"/>
      <c r="X599" s="83"/>
      <c r="Y599" s="83"/>
    </row>
    <row r="600" spans="4:25" s="66" customFormat="1" x14ac:dyDescent="0.2">
      <c r="D600" s="71"/>
      <c r="E600" s="71"/>
      <c r="M600" s="71"/>
      <c r="R600" s="83"/>
      <c r="S600" s="83"/>
      <c r="T600" s="83"/>
      <c r="U600" s="83"/>
      <c r="V600" s="83"/>
      <c r="W600" s="83"/>
      <c r="X600" s="83"/>
      <c r="Y600" s="83"/>
    </row>
    <row r="601" spans="4:25" s="66" customFormat="1" x14ac:dyDescent="0.2">
      <c r="D601" s="71"/>
      <c r="E601" s="71"/>
      <c r="M601" s="71"/>
      <c r="R601" s="83"/>
      <c r="S601" s="83"/>
      <c r="T601" s="83"/>
      <c r="U601" s="83"/>
      <c r="V601" s="83"/>
      <c r="W601" s="83"/>
      <c r="X601" s="83"/>
      <c r="Y601" s="83"/>
    </row>
    <row r="602" spans="4:25" s="66" customFormat="1" x14ac:dyDescent="0.2">
      <c r="D602" s="71"/>
      <c r="E602" s="71"/>
      <c r="M602" s="71"/>
      <c r="R602" s="83"/>
      <c r="S602" s="83"/>
      <c r="T602" s="83"/>
      <c r="U602" s="83"/>
      <c r="V602" s="83"/>
      <c r="W602" s="83"/>
      <c r="X602" s="83"/>
      <c r="Y602" s="83"/>
    </row>
    <row r="603" spans="4:25" s="66" customFormat="1" x14ac:dyDescent="0.2">
      <c r="D603" s="71"/>
      <c r="E603" s="71"/>
      <c r="M603" s="71"/>
      <c r="R603" s="83"/>
      <c r="S603" s="83"/>
      <c r="T603" s="83"/>
      <c r="U603" s="83"/>
      <c r="V603" s="83"/>
      <c r="W603" s="83"/>
      <c r="X603" s="83"/>
      <c r="Y603" s="83"/>
    </row>
    <row r="604" spans="4:25" s="66" customFormat="1" x14ac:dyDescent="0.2">
      <c r="D604" s="71"/>
      <c r="E604" s="71"/>
      <c r="M604" s="71"/>
      <c r="R604" s="83"/>
      <c r="S604" s="83"/>
      <c r="T604" s="83"/>
      <c r="U604" s="83"/>
      <c r="V604" s="83"/>
      <c r="W604" s="83"/>
      <c r="X604" s="83"/>
      <c r="Y604" s="83"/>
    </row>
    <row r="605" spans="4:25" s="66" customFormat="1" x14ac:dyDescent="0.2">
      <c r="D605" s="71"/>
      <c r="E605" s="71"/>
      <c r="M605" s="71"/>
      <c r="R605" s="83"/>
      <c r="S605" s="83"/>
      <c r="T605" s="83"/>
      <c r="U605" s="83"/>
      <c r="V605" s="83"/>
      <c r="W605" s="83"/>
      <c r="X605" s="83"/>
      <c r="Y605" s="83"/>
    </row>
    <row r="606" spans="4:25" s="66" customFormat="1" x14ac:dyDescent="0.2">
      <c r="D606" s="71"/>
      <c r="E606" s="71"/>
      <c r="M606" s="71"/>
      <c r="R606" s="83"/>
      <c r="S606" s="83"/>
      <c r="T606" s="83"/>
      <c r="U606" s="83"/>
      <c r="V606" s="83"/>
      <c r="W606" s="83"/>
      <c r="X606" s="83"/>
      <c r="Y606" s="83"/>
    </row>
    <row r="607" spans="4:25" s="66" customFormat="1" x14ac:dyDescent="0.2">
      <c r="D607" s="71"/>
      <c r="E607" s="71"/>
      <c r="M607" s="71"/>
      <c r="R607" s="83"/>
      <c r="S607" s="83"/>
      <c r="T607" s="83"/>
      <c r="U607" s="83"/>
      <c r="V607" s="83"/>
      <c r="W607" s="83"/>
      <c r="X607" s="83"/>
      <c r="Y607" s="83"/>
    </row>
    <row r="608" spans="4:25" s="66" customFormat="1" x14ac:dyDescent="0.2">
      <c r="D608" s="71"/>
      <c r="E608" s="71"/>
      <c r="M608" s="71"/>
      <c r="R608" s="83"/>
      <c r="S608" s="83"/>
      <c r="T608" s="83"/>
      <c r="U608" s="83"/>
      <c r="V608" s="83"/>
      <c r="W608" s="83"/>
      <c r="X608" s="83"/>
      <c r="Y608" s="83"/>
    </row>
    <row r="609" spans="4:25" s="66" customFormat="1" x14ac:dyDescent="0.2">
      <c r="D609" s="71"/>
      <c r="E609" s="71"/>
      <c r="M609" s="71"/>
      <c r="R609" s="83"/>
      <c r="S609" s="83"/>
      <c r="T609" s="83"/>
      <c r="U609" s="83"/>
      <c r="V609" s="83"/>
      <c r="W609" s="83"/>
      <c r="X609" s="83"/>
      <c r="Y609" s="83"/>
    </row>
    <row r="610" spans="4:25" s="66" customFormat="1" x14ac:dyDescent="0.2">
      <c r="D610" s="71"/>
      <c r="E610" s="71"/>
      <c r="M610" s="71"/>
      <c r="R610" s="83"/>
      <c r="S610" s="83"/>
      <c r="T610" s="83"/>
      <c r="U610" s="83"/>
      <c r="V610" s="83"/>
      <c r="W610" s="83"/>
      <c r="X610" s="83"/>
      <c r="Y610" s="83"/>
    </row>
    <row r="611" spans="4:25" s="66" customFormat="1" x14ac:dyDescent="0.2">
      <c r="D611" s="71"/>
      <c r="E611" s="71"/>
      <c r="M611" s="71"/>
      <c r="R611" s="83"/>
      <c r="S611" s="83"/>
      <c r="T611" s="83"/>
      <c r="U611" s="83"/>
      <c r="V611" s="83"/>
      <c r="W611" s="83"/>
      <c r="X611" s="83"/>
      <c r="Y611" s="83"/>
    </row>
    <row r="612" spans="4:25" s="66" customFormat="1" x14ac:dyDescent="0.2">
      <c r="D612" s="71"/>
      <c r="E612" s="71"/>
      <c r="M612" s="71"/>
      <c r="R612" s="83"/>
      <c r="S612" s="83"/>
      <c r="T612" s="83"/>
      <c r="U612" s="83"/>
      <c r="V612" s="83"/>
      <c r="W612" s="83"/>
      <c r="X612" s="83"/>
      <c r="Y612" s="83"/>
    </row>
    <row r="613" spans="4:25" s="66" customFormat="1" x14ac:dyDescent="0.2">
      <c r="D613" s="71"/>
      <c r="E613" s="71"/>
      <c r="M613" s="71"/>
      <c r="R613" s="83"/>
      <c r="S613" s="83"/>
      <c r="T613" s="83"/>
      <c r="U613" s="83"/>
      <c r="V613" s="83"/>
      <c r="W613" s="83"/>
      <c r="X613" s="83"/>
      <c r="Y613" s="83"/>
    </row>
    <row r="614" spans="4:25" s="66" customFormat="1" x14ac:dyDescent="0.2">
      <c r="D614" s="71"/>
      <c r="E614" s="71"/>
      <c r="M614" s="71"/>
      <c r="R614" s="83"/>
      <c r="S614" s="83"/>
      <c r="T614" s="83"/>
      <c r="U614" s="83"/>
      <c r="V614" s="83"/>
      <c r="W614" s="83"/>
      <c r="X614" s="83"/>
      <c r="Y614" s="83"/>
    </row>
    <row r="615" spans="4:25" s="66" customFormat="1" x14ac:dyDescent="0.2">
      <c r="D615" s="71"/>
      <c r="E615" s="71"/>
      <c r="M615" s="71"/>
      <c r="R615" s="83"/>
      <c r="S615" s="83"/>
      <c r="T615" s="83"/>
      <c r="U615" s="83"/>
      <c r="V615" s="83"/>
      <c r="W615" s="83"/>
      <c r="X615" s="83"/>
      <c r="Y615" s="83"/>
    </row>
    <row r="616" spans="4:25" s="66" customFormat="1" x14ac:dyDescent="0.2">
      <c r="D616" s="71"/>
      <c r="E616" s="71"/>
      <c r="M616" s="71"/>
      <c r="R616" s="83"/>
      <c r="S616" s="83"/>
      <c r="T616" s="83"/>
      <c r="U616" s="83"/>
      <c r="V616" s="83"/>
      <c r="W616" s="83"/>
      <c r="X616" s="83"/>
      <c r="Y616" s="83"/>
    </row>
    <row r="617" spans="4:25" s="66" customFormat="1" x14ac:dyDescent="0.2">
      <c r="D617" s="71"/>
      <c r="E617" s="71"/>
      <c r="M617" s="71"/>
      <c r="R617" s="83"/>
      <c r="S617" s="83"/>
      <c r="T617" s="83"/>
      <c r="U617" s="83"/>
      <c r="V617" s="83"/>
      <c r="W617" s="83"/>
      <c r="X617" s="83"/>
      <c r="Y617" s="83"/>
    </row>
    <row r="618" spans="4:25" s="66" customFormat="1" x14ac:dyDescent="0.2">
      <c r="D618" s="71"/>
      <c r="E618" s="71"/>
      <c r="M618" s="71"/>
      <c r="R618" s="83"/>
      <c r="S618" s="83"/>
      <c r="T618" s="83"/>
      <c r="U618" s="83"/>
      <c r="V618" s="83"/>
      <c r="W618" s="83"/>
      <c r="X618" s="83"/>
      <c r="Y618" s="83"/>
    </row>
    <row r="619" spans="4:25" s="66" customFormat="1" x14ac:dyDescent="0.2">
      <c r="D619" s="71"/>
      <c r="E619" s="71"/>
      <c r="M619" s="71"/>
      <c r="R619" s="83"/>
      <c r="S619" s="83"/>
      <c r="T619" s="83"/>
      <c r="U619" s="83"/>
      <c r="V619" s="83"/>
      <c r="W619" s="83"/>
      <c r="X619" s="83"/>
      <c r="Y619" s="83"/>
    </row>
    <row r="620" spans="4:25" s="66" customFormat="1" x14ac:dyDescent="0.2">
      <c r="D620" s="71"/>
      <c r="E620" s="71"/>
      <c r="M620" s="71"/>
      <c r="R620" s="83"/>
      <c r="S620" s="83"/>
      <c r="T620" s="83"/>
      <c r="U620" s="83"/>
      <c r="V620" s="83"/>
      <c r="W620" s="83"/>
      <c r="X620" s="83"/>
      <c r="Y620" s="83"/>
    </row>
    <row r="621" spans="4:25" s="66" customFormat="1" x14ac:dyDescent="0.2">
      <c r="D621" s="71"/>
      <c r="E621" s="71"/>
      <c r="M621" s="71"/>
      <c r="R621" s="83"/>
      <c r="S621" s="83"/>
      <c r="T621" s="83"/>
      <c r="U621" s="83"/>
      <c r="V621" s="83"/>
      <c r="W621" s="83"/>
      <c r="X621" s="83"/>
      <c r="Y621" s="83"/>
    </row>
    <row r="622" spans="4:25" s="66" customFormat="1" x14ac:dyDescent="0.2">
      <c r="D622" s="71"/>
      <c r="E622" s="71"/>
      <c r="M622" s="71"/>
      <c r="R622" s="83"/>
      <c r="S622" s="83"/>
      <c r="T622" s="83"/>
      <c r="U622" s="83"/>
      <c r="V622" s="83"/>
      <c r="W622" s="83"/>
      <c r="X622" s="83"/>
      <c r="Y622" s="83"/>
    </row>
    <row r="623" spans="4:25" s="66" customFormat="1" x14ac:dyDescent="0.2">
      <c r="D623" s="71"/>
      <c r="E623" s="71"/>
      <c r="M623" s="71"/>
      <c r="R623" s="83"/>
      <c r="S623" s="83"/>
      <c r="T623" s="83"/>
      <c r="U623" s="83"/>
      <c r="V623" s="83"/>
      <c r="W623" s="83"/>
      <c r="X623" s="83"/>
      <c r="Y623" s="83"/>
    </row>
    <row r="624" spans="4:25" s="66" customFormat="1" x14ac:dyDescent="0.2">
      <c r="D624" s="71"/>
      <c r="E624" s="71"/>
      <c r="M624" s="71"/>
      <c r="R624" s="83"/>
      <c r="S624" s="83"/>
      <c r="T624" s="83"/>
      <c r="U624" s="83"/>
      <c r="V624" s="83"/>
      <c r="W624" s="83"/>
      <c r="X624" s="83"/>
      <c r="Y624" s="83"/>
    </row>
    <row r="625" spans="4:25" s="66" customFormat="1" x14ac:dyDescent="0.2">
      <c r="D625" s="71"/>
      <c r="E625" s="71"/>
      <c r="M625" s="71"/>
      <c r="R625" s="83"/>
      <c r="S625" s="83"/>
      <c r="T625" s="83"/>
      <c r="U625" s="83"/>
      <c r="V625" s="83"/>
      <c r="W625" s="83"/>
      <c r="X625" s="83"/>
      <c r="Y625" s="83"/>
    </row>
    <row r="626" spans="4:25" s="66" customFormat="1" x14ac:dyDescent="0.2">
      <c r="D626" s="71"/>
      <c r="E626" s="71"/>
      <c r="M626" s="71"/>
      <c r="R626" s="83"/>
      <c r="S626" s="83"/>
      <c r="T626" s="83"/>
      <c r="U626" s="83"/>
      <c r="V626" s="83"/>
      <c r="W626" s="83"/>
      <c r="X626" s="83"/>
      <c r="Y626" s="83"/>
    </row>
    <row r="627" spans="4:25" s="66" customFormat="1" x14ac:dyDescent="0.2">
      <c r="D627" s="71"/>
      <c r="E627" s="71"/>
      <c r="M627" s="71"/>
      <c r="R627" s="83"/>
      <c r="S627" s="83"/>
      <c r="T627" s="83"/>
      <c r="U627" s="83"/>
      <c r="V627" s="83"/>
      <c r="W627" s="83"/>
      <c r="X627" s="83"/>
      <c r="Y627" s="83"/>
    </row>
    <row r="628" spans="4:25" s="66" customFormat="1" x14ac:dyDescent="0.2">
      <c r="D628" s="71"/>
      <c r="E628" s="71"/>
      <c r="M628" s="71"/>
      <c r="R628" s="83"/>
      <c r="S628" s="83"/>
      <c r="T628" s="83"/>
      <c r="U628" s="83"/>
      <c r="V628" s="83"/>
      <c r="W628" s="83"/>
      <c r="X628" s="83"/>
      <c r="Y628" s="83"/>
    </row>
    <row r="629" spans="4:25" s="66" customFormat="1" x14ac:dyDescent="0.2">
      <c r="D629" s="71"/>
      <c r="E629" s="71"/>
      <c r="M629" s="71"/>
      <c r="R629" s="83"/>
      <c r="S629" s="83"/>
      <c r="T629" s="83"/>
      <c r="U629" s="83"/>
      <c r="V629" s="83"/>
      <c r="W629" s="83"/>
      <c r="X629" s="83"/>
      <c r="Y629" s="83"/>
    </row>
    <row r="630" spans="4:25" s="66" customFormat="1" x14ac:dyDescent="0.2">
      <c r="D630" s="71"/>
      <c r="E630" s="71"/>
      <c r="M630" s="71"/>
      <c r="R630" s="83"/>
      <c r="S630" s="83"/>
      <c r="T630" s="83"/>
      <c r="U630" s="83"/>
      <c r="V630" s="83"/>
      <c r="W630" s="83"/>
      <c r="X630" s="83"/>
      <c r="Y630" s="83"/>
    </row>
    <row r="631" spans="4:25" s="66" customFormat="1" x14ac:dyDescent="0.2">
      <c r="D631" s="71"/>
      <c r="E631" s="71"/>
      <c r="M631" s="71"/>
      <c r="R631" s="83"/>
      <c r="S631" s="83"/>
      <c r="T631" s="83"/>
      <c r="U631" s="83"/>
      <c r="V631" s="83"/>
      <c r="W631" s="83"/>
      <c r="X631" s="83"/>
      <c r="Y631" s="83"/>
    </row>
    <row r="632" spans="4:25" s="66" customFormat="1" x14ac:dyDescent="0.2">
      <c r="D632" s="71"/>
      <c r="E632" s="71"/>
      <c r="M632" s="71"/>
      <c r="R632" s="83"/>
      <c r="S632" s="83"/>
      <c r="T632" s="83"/>
      <c r="U632" s="83"/>
      <c r="V632" s="83"/>
      <c r="W632" s="83"/>
      <c r="X632" s="83"/>
      <c r="Y632" s="83"/>
    </row>
    <row r="633" spans="4:25" s="66" customFormat="1" x14ac:dyDescent="0.2">
      <c r="D633" s="71"/>
      <c r="E633" s="71"/>
      <c r="M633" s="71"/>
      <c r="R633" s="83"/>
      <c r="S633" s="83"/>
      <c r="T633" s="83"/>
      <c r="U633" s="83"/>
      <c r="V633" s="83"/>
      <c r="W633" s="83"/>
      <c r="X633" s="83"/>
      <c r="Y633" s="83"/>
    </row>
    <row r="634" spans="4:25" s="66" customFormat="1" x14ac:dyDescent="0.2">
      <c r="D634" s="71"/>
      <c r="E634" s="71"/>
      <c r="M634" s="71"/>
      <c r="R634" s="83"/>
      <c r="S634" s="83"/>
      <c r="T634" s="83"/>
      <c r="U634" s="83"/>
      <c r="V634" s="83"/>
      <c r="W634" s="83"/>
      <c r="X634" s="83"/>
      <c r="Y634" s="83"/>
    </row>
    <row r="635" spans="4:25" s="66" customFormat="1" x14ac:dyDescent="0.2">
      <c r="D635" s="71"/>
      <c r="E635" s="71"/>
      <c r="M635" s="71"/>
      <c r="R635" s="83"/>
      <c r="S635" s="83"/>
      <c r="T635" s="83"/>
      <c r="U635" s="83"/>
      <c r="V635" s="83"/>
      <c r="W635" s="83"/>
      <c r="X635" s="83"/>
      <c r="Y635" s="83"/>
    </row>
    <row r="636" spans="4:25" s="66" customFormat="1" x14ac:dyDescent="0.2">
      <c r="D636" s="71"/>
      <c r="E636" s="71"/>
      <c r="M636" s="71"/>
      <c r="R636" s="83"/>
      <c r="S636" s="83"/>
      <c r="T636" s="83"/>
      <c r="U636" s="83"/>
      <c r="V636" s="83"/>
      <c r="W636" s="83"/>
      <c r="X636" s="83"/>
      <c r="Y636" s="83"/>
    </row>
    <row r="637" spans="4:25" s="66" customFormat="1" x14ac:dyDescent="0.2">
      <c r="D637" s="71"/>
      <c r="E637" s="71"/>
      <c r="M637" s="71"/>
      <c r="R637" s="83"/>
      <c r="S637" s="83"/>
      <c r="T637" s="83"/>
      <c r="U637" s="83"/>
      <c r="V637" s="83"/>
      <c r="W637" s="83"/>
      <c r="X637" s="83"/>
      <c r="Y637" s="83"/>
    </row>
    <row r="638" spans="4:25" s="66" customFormat="1" x14ac:dyDescent="0.2">
      <c r="D638" s="71"/>
      <c r="E638" s="71"/>
      <c r="M638" s="71"/>
      <c r="R638" s="83"/>
      <c r="S638" s="83"/>
      <c r="T638" s="83"/>
      <c r="U638" s="83"/>
      <c r="V638" s="83"/>
      <c r="W638" s="83"/>
      <c r="X638" s="83"/>
      <c r="Y638" s="83"/>
    </row>
    <row r="639" spans="4:25" s="66" customFormat="1" x14ac:dyDescent="0.2">
      <c r="D639" s="71"/>
      <c r="E639" s="71"/>
      <c r="M639" s="71"/>
      <c r="R639" s="83"/>
      <c r="S639" s="83"/>
      <c r="T639" s="83"/>
      <c r="U639" s="83"/>
      <c r="V639" s="83"/>
      <c r="W639" s="83"/>
      <c r="X639" s="83"/>
      <c r="Y639" s="83"/>
    </row>
    <row r="640" spans="4:25" s="66" customFormat="1" x14ac:dyDescent="0.2">
      <c r="D640" s="71"/>
      <c r="E640" s="71"/>
      <c r="M640" s="71"/>
      <c r="R640" s="83"/>
      <c r="S640" s="83"/>
      <c r="T640" s="83"/>
      <c r="U640" s="83"/>
      <c r="V640" s="83"/>
      <c r="W640" s="83"/>
      <c r="X640" s="83"/>
      <c r="Y640" s="83"/>
    </row>
    <row r="641" spans="4:25" s="66" customFormat="1" x14ac:dyDescent="0.2">
      <c r="D641" s="71"/>
      <c r="E641" s="71"/>
      <c r="M641" s="71"/>
      <c r="R641" s="83"/>
      <c r="S641" s="83"/>
      <c r="T641" s="83"/>
      <c r="U641" s="83"/>
      <c r="V641" s="83"/>
      <c r="W641" s="83"/>
      <c r="X641" s="83"/>
      <c r="Y641" s="83"/>
    </row>
    <row r="642" spans="4:25" s="66" customFormat="1" x14ac:dyDescent="0.2">
      <c r="D642" s="71"/>
      <c r="E642" s="71"/>
      <c r="M642" s="71"/>
      <c r="R642" s="83"/>
      <c r="S642" s="83"/>
      <c r="T642" s="83"/>
      <c r="U642" s="83"/>
      <c r="V642" s="83"/>
      <c r="W642" s="83"/>
      <c r="X642" s="83"/>
      <c r="Y642" s="83"/>
    </row>
    <row r="643" spans="4:25" s="66" customFormat="1" x14ac:dyDescent="0.2">
      <c r="D643" s="71"/>
      <c r="E643" s="71"/>
      <c r="M643" s="71"/>
      <c r="R643" s="83"/>
      <c r="S643" s="83"/>
      <c r="T643" s="83"/>
      <c r="U643" s="83"/>
      <c r="V643" s="83"/>
      <c r="W643" s="83"/>
      <c r="X643" s="83"/>
      <c r="Y643" s="83"/>
    </row>
    <row r="644" spans="4:25" s="66" customFormat="1" x14ac:dyDescent="0.2">
      <c r="D644" s="71"/>
      <c r="E644" s="71"/>
      <c r="M644" s="71"/>
      <c r="R644" s="83"/>
      <c r="S644" s="83"/>
      <c r="T644" s="83"/>
      <c r="U644" s="83"/>
      <c r="V644" s="83"/>
      <c r="W644" s="83"/>
      <c r="X644" s="83"/>
      <c r="Y644" s="83"/>
    </row>
    <row r="645" spans="4:25" s="66" customFormat="1" x14ac:dyDescent="0.2">
      <c r="D645" s="71"/>
      <c r="E645" s="71"/>
      <c r="M645" s="71"/>
      <c r="R645" s="83"/>
      <c r="S645" s="83"/>
      <c r="T645" s="83"/>
      <c r="U645" s="83"/>
      <c r="V645" s="83"/>
      <c r="W645" s="83"/>
      <c r="X645" s="83"/>
      <c r="Y645" s="83"/>
    </row>
  </sheetData>
  <sheetProtection algorithmName="SHA-512" hashValue="vEJ3KarC2FLbfXAksR6gjMGBq18UcauyhzenKewHSMaHGaLkuyTxvzFn4VRhxEtF/w5osQTLIwfbM8P/dmfqjQ==" saltValue="LZMRU0GGPFhpwlV7Qk/s9Q==" spinCount="100000" sheet="1" objects="1" scenarios="1"/>
  <mergeCells count="14">
    <mergeCell ref="C7:N7"/>
    <mergeCell ref="D27:D30"/>
    <mergeCell ref="E27:E30"/>
    <mergeCell ref="L28:L29"/>
    <mergeCell ref="N28:N29"/>
    <mergeCell ref="M28:M29"/>
    <mergeCell ref="F29:F30"/>
    <mergeCell ref="F27:F28"/>
    <mergeCell ref="D1:F1"/>
    <mergeCell ref="D2:F2"/>
    <mergeCell ref="D3:F3"/>
    <mergeCell ref="B5:O5"/>
    <mergeCell ref="J27:J30"/>
    <mergeCell ref="H27:H30"/>
  </mergeCells>
  <hyperlinks>
    <hyperlink ref="W16" r:id="rId1" xr:uid="{F8BAC684-A118-4E25-8E84-3602E60C3F98}"/>
    <hyperlink ref="W17" r:id="rId2" xr:uid="{924C2D56-6A6B-43D5-A23E-4212C95450DF}"/>
    <hyperlink ref="W18" r:id="rId3" xr:uid="{0F1B61E3-F540-4D79-B959-64C2AD111AEB}"/>
    <hyperlink ref="W19" r:id="rId4" xr:uid="{B3A5842B-08C6-458A-8450-9C61B0BA5DFA}"/>
    <hyperlink ref="W21" r:id="rId5" xr:uid="{3C8D3708-F427-4FC3-9E32-2855011C7D50}"/>
    <hyperlink ref="W20" r:id="rId6" xr:uid="{83A0D5C7-D8A9-425B-8F19-A5351C2688C8}"/>
    <hyperlink ref="O35" r:id="rId7" xr:uid="{B07B5ED1-9174-433B-A3BF-DAB376383D3C}"/>
  </hyperlinks>
  <pageMargins left="0.7" right="0.7" top="0.75" bottom="0.75" header="0.3" footer="0.3"/>
  <pageSetup paperSize="9" scale="95" orientation="landscape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4.WATER COST WCC</vt:lpstr>
      <vt:lpstr>PUMP HP </vt:lpstr>
      <vt:lpstr>'PUMP HP '!Print_Area</vt:lpstr>
      <vt:lpstr>'4.WATER COST WCC'!Print_Titles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2022-08-14T12:03:45Z</dcterms:modified>
</cp:coreProperties>
</file>