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filterPrivacy="1" codeName="ThisWorkbook"/>
  <xr:revisionPtr revIDLastSave="0" documentId="8_{DDAA9EBD-92DE-4104-BDA0-114956BE04CE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4.WATER COST WCC" sheetId="6" r:id="rId1"/>
    <sheet name="Cooling Tower - Make Up Water" sheetId="20" r:id="rId2"/>
  </sheets>
  <definedNames>
    <definedName name="_xlnm._FilterDatabase" localSheetId="0" hidden="1">'4.WATER COST WCC'!$C$8:$K$34</definedName>
    <definedName name="_xlnm.Print_Area" localSheetId="1">'Cooling Tower - Make Up Water'!$A$1:$I$44</definedName>
    <definedName name="_xlnm.Print_Titles" localSheetId="0">'4.WATER COST WCC'!$1:$5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G61" i="6" l="1"/>
  <c r="G87" i="6" s="1"/>
  <c r="G113" i="6" s="1"/>
  <c r="G35" i="6"/>
  <c r="F35" i="6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10" i="6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61" i="6" l="1"/>
  <c r="F62" i="6" l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7" i="6"/>
  <c r="E113" i="6"/>
  <c r="E87" i="6"/>
  <c r="E61" i="6"/>
  <c r="E35" i="6"/>
  <c r="E9" i="6"/>
  <c r="D114" i="6"/>
  <c r="D115" i="6" s="1"/>
  <c r="D116" i="6" s="1"/>
  <c r="D117" i="6" s="1"/>
  <c r="D118" i="6" s="1"/>
  <c r="D119" i="6" s="1"/>
  <c r="D120" i="6" s="1"/>
  <c r="D121" i="6" s="1"/>
  <c r="D122" i="6" s="1"/>
  <c r="D123" i="6" s="1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88" i="6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62" i="6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36" i="6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10" i="6"/>
  <c r="F113" i="6" l="1"/>
  <c r="F114" i="6" s="1"/>
  <c r="F115" i="6" s="1"/>
  <c r="F116" i="6" s="1"/>
  <c r="F117" i="6" s="1"/>
  <c r="F118" i="6" s="1"/>
  <c r="F119" i="6" s="1"/>
  <c r="F120" i="6" s="1"/>
  <c r="F121" i="6" s="1"/>
  <c r="F122" i="6" s="1"/>
  <c r="F123" i="6" s="1"/>
  <c r="F124" i="6" s="1"/>
  <c r="F125" i="6" s="1"/>
  <c r="F126" i="6" s="1"/>
  <c r="F127" i="6" s="1"/>
  <c r="F128" i="6" s="1"/>
  <c r="F129" i="6" s="1"/>
  <c r="F130" i="6" s="1"/>
  <c r="F131" i="6" s="1"/>
  <c r="F132" i="6" s="1"/>
  <c r="F133" i="6" s="1"/>
  <c r="F134" i="6" s="1"/>
  <c r="F135" i="6" s="1"/>
  <c r="F136" i="6" s="1"/>
  <c r="F137" i="6" s="1"/>
  <c r="F88" i="6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F104" i="6" s="1"/>
  <c r="F105" i="6" s="1"/>
  <c r="F106" i="6" s="1"/>
  <c r="F107" i="6" s="1"/>
  <c r="F108" i="6" s="1"/>
  <c r="F109" i="6" s="1"/>
  <c r="F110" i="6" s="1"/>
  <c r="F111" i="6" s="1"/>
  <c r="G38" i="20" l="1"/>
  <c r="G36" i="20"/>
  <c r="G37" i="20" s="1"/>
  <c r="G39" i="20" l="1"/>
  <c r="G40" i="20" s="1"/>
  <c r="J114" i="6" l="1"/>
  <c r="J115" i="6" s="1"/>
  <c r="J116" i="6" s="1"/>
  <c r="J117" i="6" s="1"/>
  <c r="J118" i="6" s="1"/>
  <c r="J119" i="6" s="1"/>
  <c r="J120" i="6" s="1"/>
  <c r="J121" i="6" s="1"/>
  <c r="J122" i="6" s="1"/>
  <c r="J123" i="6" s="1"/>
  <c r="J124" i="6" s="1"/>
  <c r="J125" i="6" s="1"/>
  <c r="J126" i="6" s="1"/>
  <c r="J127" i="6" s="1"/>
  <c r="J128" i="6" s="1"/>
  <c r="J129" i="6" s="1"/>
  <c r="J130" i="6" s="1"/>
  <c r="J131" i="6" s="1"/>
  <c r="J132" i="6" s="1"/>
  <c r="J133" i="6" s="1"/>
  <c r="J134" i="6" s="1"/>
  <c r="J135" i="6" s="1"/>
  <c r="J136" i="6" s="1"/>
  <c r="J137" i="6" s="1"/>
  <c r="G114" i="6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E114" i="6"/>
  <c r="E115" i="6" s="1"/>
  <c r="E116" i="6" s="1"/>
  <c r="H113" i="6"/>
  <c r="I113" i="6" s="1"/>
  <c r="K113" i="6" s="1"/>
  <c r="J88" i="6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J104" i="6" s="1"/>
  <c r="J105" i="6" s="1"/>
  <c r="J106" i="6" s="1"/>
  <c r="J107" i="6" s="1"/>
  <c r="J108" i="6" s="1"/>
  <c r="J109" i="6" s="1"/>
  <c r="J110" i="6" s="1"/>
  <c r="J111" i="6" s="1"/>
  <c r="G88" i="6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E88" i="6"/>
  <c r="E89" i="6" s="1"/>
  <c r="E90" i="6" s="1"/>
  <c r="H87" i="6"/>
  <c r="I87" i="6" s="1"/>
  <c r="K87" i="6" s="1"/>
  <c r="J62" i="6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E62" i="6"/>
  <c r="E63" i="6" s="1"/>
  <c r="E64" i="6" s="1"/>
  <c r="H61" i="6"/>
  <c r="I61" i="6" s="1"/>
  <c r="K61" i="6" s="1"/>
  <c r="J36" i="6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G36" i="6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E36" i="6"/>
  <c r="E37" i="6" s="1"/>
  <c r="H35" i="6"/>
  <c r="I35" i="6" s="1"/>
  <c r="K35" i="6" s="1"/>
  <c r="G10" i="6"/>
  <c r="G11" i="6" s="1"/>
  <c r="G12" i="6" s="1"/>
  <c r="H9" i="6"/>
  <c r="I9" i="6" s="1"/>
  <c r="J10" i="6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E10" i="6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H114" i="6" l="1"/>
  <c r="I114" i="6" s="1"/>
  <c r="K114" i="6" s="1"/>
  <c r="H88" i="6"/>
  <c r="I88" i="6" s="1"/>
  <c r="K88" i="6" s="1"/>
  <c r="H62" i="6"/>
  <c r="I62" i="6" s="1"/>
  <c r="K62" i="6" s="1"/>
  <c r="E117" i="6"/>
  <c r="H116" i="6"/>
  <c r="I116" i="6" s="1"/>
  <c r="K116" i="6" s="1"/>
  <c r="H115" i="6"/>
  <c r="I115" i="6" s="1"/>
  <c r="K115" i="6" s="1"/>
  <c r="H90" i="6"/>
  <c r="I90" i="6" s="1"/>
  <c r="K90" i="6" s="1"/>
  <c r="E91" i="6"/>
  <c r="H89" i="6"/>
  <c r="I89" i="6" s="1"/>
  <c r="K89" i="6" s="1"/>
  <c r="E65" i="6"/>
  <c r="H64" i="6"/>
  <c r="I64" i="6" s="1"/>
  <c r="K64" i="6" s="1"/>
  <c r="H63" i="6"/>
  <c r="I63" i="6" s="1"/>
  <c r="K63" i="6" s="1"/>
  <c r="E38" i="6"/>
  <c r="H37" i="6"/>
  <c r="I37" i="6" s="1"/>
  <c r="K37" i="6" s="1"/>
  <c r="H36" i="6"/>
  <c r="I36" i="6" s="1"/>
  <c r="K36" i="6" s="1"/>
  <c r="K9" i="6"/>
  <c r="H11" i="6"/>
  <c r="I11" i="6" s="1"/>
  <c r="G13" i="6"/>
  <c r="G14" i="6" s="1"/>
  <c r="G15" i="6" s="1"/>
  <c r="H12" i="6"/>
  <c r="I12" i="6" s="1"/>
  <c r="H10" i="6"/>
  <c r="I10" i="6" s="1"/>
  <c r="K10" i="6" s="1"/>
  <c r="H13" i="6" l="1"/>
  <c r="I13" i="6" s="1"/>
  <c r="K13" i="6" s="1"/>
  <c r="H14" i="6"/>
  <c r="I14" i="6" s="1"/>
  <c r="K14" i="6" s="1"/>
  <c r="E118" i="6"/>
  <c r="H117" i="6"/>
  <c r="I117" i="6" s="1"/>
  <c r="K117" i="6" s="1"/>
  <c r="E92" i="6"/>
  <c r="H91" i="6"/>
  <c r="I91" i="6" s="1"/>
  <c r="K91" i="6" s="1"/>
  <c r="E66" i="6"/>
  <c r="H65" i="6"/>
  <c r="I65" i="6" s="1"/>
  <c r="K65" i="6" s="1"/>
  <c r="E39" i="6"/>
  <c r="H38" i="6"/>
  <c r="I38" i="6" s="1"/>
  <c r="K38" i="6" s="1"/>
  <c r="G16" i="6"/>
  <c r="H15" i="6"/>
  <c r="I15" i="6" s="1"/>
  <c r="K11" i="6"/>
  <c r="E119" i="6" l="1"/>
  <c r="H118" i="6"/>
  <c r="I118" i="6" s="1"/>
  <c r="K118" i="6" s="1"/>
  <c r="E93" i="6"/>
  <c r="H92" i="6"/>
  <c r="I92" i="6" s="1"/>
  <c r="K92" i="6" s="1"/>
  <c r="E67" i="6"/>
  <c r="H66" i="6"/>
  <c r="I66" i="6" s="1"/>
  <c r="K66" i="6" s="1"/>
  <c r="E40" i="6"/>
  <c r="H39" i="6"/>
  <c r="I39" i="6" s="1"/>
  <c r="K39" i="6" s="1"/>
  <c r="G17" i="6"/>
  <c r="H16" i="6"/>
  <c r="I16" i="6" s="1"/>
  <c r="K12" i="6"/>
  <c r="K15" i="6"/>
  <c r="E120" i="6" l="1"/>
  <c r="H119" i="6"/>
  <c r="I119" i="6" s="1"/>
  <c r="K119" i="6" s="1"/>
  <c r="E94" i="6"/>
  <c r="H93" i="6"/>
  <c r="I93" i="6" s="1"/>
  <c r="K93" i="6" s="1"/>
  <c r="E68" i="6"/>
  <c r="H67" i="6"/>
  <c r="I67" i="6" s="1"/>
  <c r="K67" i="6" s="1"/>
  <c r="E41" i="6"/>
  <c r="H40" i="6"/>
  <c r="I40" i="6" s="1"/>
  <c r="K40" i="6" s="1"/>
  <c r="G18" i="6"/>
  <c r="H17" i="6"/>
  <c r="I17" i="6" s="1"/>
  <c r="K17" i="6" s="1"/>
  <c r="K16" i="6"/>
  <c r="H120" i="6" l="1"/>
  <c r="I120" i="6" s="1"/>
  <c r="K120" i="6" s="1"/>
  <c r="E121" i="6"/>
  <c r="H94" i="6"/>
  <c r="I94" i="6" s="1"/>
  <c r="K94" i="6" s="1"/>
  <c r="E95" i="6"/>
  <c r="E69" i="6"/>
  <c r="H68" i="6"/>
  <c r="I68" i="6" s="1"/>
  <c r="K68" i="6" s="1"/>
  <c r="E42" i="6"/>
  <c r="H41" i="6"/>
  <c r="I41" i="6" s="1"/>
  <c r="K41" i="6" s="1"/>
  <c r="G19" i="6"/>
  <c r="H18" i="6"/>
  <c r="I18" i="6" s="1"/>
  <c r="K18" i="6" s="1"/>
  <c r="E122" i="6" l="1"/>
  <c r="H121" i="6"/>
  <c r="I121" i="6" s="1"/>
  <c r="K121" i="6" s="1"/>
  <c r="E96" i="6"/>
  <c r="H95" i="6"/>
  <c r="I95" i="6" s="1"/>
  <c r="K95" i="6" s="1"/>
  <c r="E70" i="6"/>
  <c r="H69" i="6"/>
  <c r="I69" i="6" s="1"/>
  <c r="K69" i="6" s="1"/>
  <c r="E43" i="6"/>
  <c r="H42" i="6"/>
  <c r="I42" i="6" s="1"/>
  <c r="K42" i="6" s="1"/>
  <c r="H19" i="6"/>
  <c r="I19" i="6" s="1"/>
  <c r="K19" i="6" s="1"/>
  <c r="G20" i="6"/>
  <c r="E123" i="6" l="1"/>
  <c r="H122" i="6"/>
  <c r="I122" i="6" s="1"/>
  <c r="K122" i="6" s="1"/>
  <c r="E97" i="6"/>
  <c r="H96" i="6"/>
  <c r="I96" i="6" s="1"/>
  <c r="K96" i="6" s="1"/>
  <c r="E71" i="6"/>
  <c r="H70" i="6"/>
  <c r="I70" i="6" s="1"/>
  <c r="K70" i="6" s="1"/>
  <c r="H43" i="6"/>
  <c r="I43" i="6" s="1"/>
  <c r="K43" i="6" s="1"/>
  <c r="E44" i="6"/>
  <c r="H20" i="6"/>
  <c r="I20" i="6" s="1"/>
  <c r="K20" i="6" s="1"/>
  <c r="G21" i="6"/>
  <c r="E124" i="6" l="1"/>
  <c r="H123" i="6"/>
  <c r="I123" i="6" s="1"/>
  <c r="K123" i="6" s="1"/>
  <c r="E98" i="6"/>
  <c r="H97" i="6"/>
  <c r="I97" i="6" s="1"/>
  <c r="K97" i="6" s="1"/>
  <c r="E72" i="6"/>
  <c r="H71" i="6"/>
  <c r="I71" i="6" s="1"/>
  <c r="K71" i="6" s="1"/>
  <c r="E45" i="6"/>
  <c r="H44" i="6"/>
  <c r="I44" i="6" s="1"/>
  <c r="K44" i="6" s="1"/>
  <c r="G22" i="6"/>
  <c r="H21" i="6"/>
  <c r="I21" i="6" s="1"/>
  <c r="K21" i="6" s="1"/>
  <c r="E125" i="6" l="1"/>
  <c r="H124" i="6"/>
  <c r="I124" i="6" s="1"/>
  <c r="K124" i="6" s="1"/>
  <c r="E99" i="6"/>
  <c r="H98" i="6"/>
  <c r="I98" i="6" s="1"/>
  <c r="K98" i="6" s="1"/>
  <c r="H72" i="6"/>
  <c r="I72" i="6" s="1"/>
  <c r="K72" i="6" s="1"/>
  <c r="E73" i="6"/>
  <c r="E46" i="6"/>
  <c r="H45" i="6"/>
  <c r="I45" i="6" s="1"/>
  <c r="K45" i="6" s="1"/>
  <c r="G23" i="6"/>
  <c r="H22" i="6"/>
  <c r="I22" i="6" s="1"/>
  <c r="K22" i="6" s="1"/>
  <c r="E126" i="6" l="1"/>
  <c r="H125" i="6"/>
  <c r="I125" i="6" s="1"/>
  <c r="K125" i="6" s="1"/>
  <c r="E100" i="6"/>
  <c r="H99" i="6"/>
  <c r="I99" i="6" s="1"/>
  <c r="K99" i="6" s="1"/>
  <c r="E74" i="6"/>
  <c r="H73" i="6"/>
  <c r="I73" i="6" s="1"/>
  <c r="K73" i="6" s="1"/>
  <c r="E47" i="6"/>
  <c r="H46" i="6"/>
  <c r="I46" i="6" s="1"/>
  <c r="K46" i="6" s="1"/>
  <c r="G24" i="6"/>
  <c r="H23" i="6"/>
  <c r="I23" i="6" s="1"/>
  <c r="K23" i="6" s="1"/>
  <c r="E127" i="6" l="1"/>
  <c r="H126" i="6"/>
  <c r="I126" i="6" s="1"/>
  <c r="K126" i="6" s="1"/>
  <c r="E101" i="6"/>
  <c r="H100" i="6"/>
  <c r="I100" i="6" s="1"/>
  <c r="K100" i="6" s="1"/>
  <c r="E75" i="6"/>
  <c r="H74" i="6"/>
  <c r="I74" i="6" s="1"/>
  <c r="K74" i="6" s="1"/>
  <c r="E48" i="6"/>
  <c r="H47" i="6"/>
  <c r="I47" i="6" s="1"/>
  <c r="K47" i="6" s="1"/>
  <c r="G25" i="6"/>
  <c r="H24" i="6"/>
  <c r="I24" i="6" s="1"/>
  <c r="K24" i="6" s="1"/>
  <c r="E128" i="6" l="1"/>
  <c r="H127" i="6"/>
  <c r="I127" i="6" s="1"/>
  <c r="K127" i="6" s="1"/>
  <c r="E102" i="6"/>
  <c r="H101" i="6"/>
  <c r="I101" i="6" s="1"/>
  <c r="K101" i="6" s="1"/>
  <c r="E76" i="6"/>
  <c r="H75" i="6"/>
  <c r="I75" i="6" s="1"/>
  <c r="K75" i="6" s="1"/>
  <c r="E49" i="6"/>
  <c r="H48" i="6"/>
  <c r="I48" i="6" s="1"/>
  <c r="K48" i="6" s="1"/>
  <c r="G26" i="6"/>
  <c r="H25" i="6"/>
  <c r="I25" i="6" s="1"/>
  <c r="K25" i="6" s="1"/>
  <c r="H128" i="6" l="1"/>
  <c r="I128" i="6" s="1"/>
  <c r="K128" i="6" s="1"/>
  <c r="E129" i="6"/>
  <c r="H102" i="6"/>
  <c r="I102" i="6" s="1"/>
  <c r="K102" i="6" s="1"/>
  <c r="E103" i="6"/>
  <c r="E77" i="6"/>
  <c r="H76" i="6"/>
  <c r="I76" i="6" s="1"/>
  <c r="K76" i="6" s="1"/>
  <c r="E50" i="6"/>
  <c r="H49" i="6"/>
  <c r="I49" i="6" s="1"/>
  <c r="K49" i="6" s="1"/>
  <c r="G27" i="6"/>
  <c r="H26" i="6"/>
  <c r="I26" i="6" s="1"/>
  <c r="K26" i="6" s="1"/>
  <c r="E130" i="6" l="1"/>
  <c r="H129" i="6"/>
  <c r="I129" i="6" s="1"/>
  <c r="K129" i="6" s="1"/>
  <c r="E104" i="6"/>
  <c r="H103" i="6"/>
  <c r="I103" i="6" s="1"/>
  <c r="K103" i="6" s="1"/>
  <c r="E78" i="6"/>
  <c r="H77" i="6"/>
  <c r="I77" i="6" s="1"/>
  <c r="K77" i="6" s="1"/>
  <c r="E51" i="6"/>
  <c r="H50" i="6"/>
  <c r="I50" i="6" s="1"/>
  <c r="K50" i="6" s="1"/>
  <c r="H27" i="6"/>
  <c r="I27" i="6" s="1"/>
  <c r="K27" i="6" s="1"/>
  <c r="G28" i="6"/>
  <c r="E131" i="6" l="1"/>
  <c r="H130" i="6"/>
  <c r="I130" i="6" s="1"/>
  <c r="K130" i="6" s="1"/>
  <c r="E105" i="6"/>
  <c r="H104" i="6"/>
  <c r="I104" i="6" s="1"/>
  <c r="K104" i="6" s="1"/>
  <c r="E79" i="6"/>
  <c r="H78" i="6"/>
  <c r="I78" i="6" s="1"/>
  <c r="K78" i="6" s="1"/>
  <c r="H51" i="6"/>
  <c r="I51" i="6" s="1"/>
  <c r="K51" i="6" s="1"/>
  <c r="E52" i="6"/>
  <c r="H28" i="6"/>
  <c r="I28" i="6" s="1"/>
  <c r="K28" i="6" s="1"/>
  <c r="G29" i="6"/>
  <c r="E132" i="6" l="1"/>
  <c r="H131" i="6"/>
  <c r="I131" i="6" s="1"/>
  <c r="K131" i="6" s="1"/>
  <c r="E106" i="6"/>
  <c r="H105" i="6"/>
  <c r="I105" i="6" s="1"/>
  <c r="K105" i="6" s="1"/>
  <c r="E80" i="6"/>
  <c r="H79" i="6"/>
  <c r="I79" i="6" s="1"/>
  <c r="K79" i="6" s="1"/>
  <c r="E53" i="6"/>
  <c r="H52" i="6"/>
  <c r="I52" i="6" s="1"/>
  <c r="K52" i="6" s="1"/>
  <c r="G30" i="6"/>
  <c r="H29" i="6"/>
  <c r="I29" i="6" s="1"/>
  <c r="K29" i="6" s="1"/>
  <c r="H132" i="6" l="1"/>
  <c r="I132" i="6" s="1"/>
  <c r="K132" i="6" s="1"/>
  <c r="E133" i="6"/>
  <c r="E107" i="6"/>
  <c r="H106" i="6"/>
  <c r="I106" i="6" s="1"/>
  <c r="K106" i="6" s="1"/>
  <c r="E81" i="6"/>
  <c r="H80" i="6"/>
  <c r="I80" i="6" s="1"/>
  <c r="K80" i="6" s="1"/>
  <c r="E54" i="6"/>
  <c r="H53" i="6"/>
  <c r="I53" i="6" s="1"/>
  <c r="K53" i="6" s="1"/>
  <c r="G31" i="6"/>
  <c r="H30" i="6"/>
  <c r="I30" i="6" s="1"/>
  <c r="K30" i="6" s="1"/>
  <c r="E134" i="6" l="1"/>
  <c r="H133" i="6"/>
  <c r="I133" i="6" s="1"/>
  <c r="K133" i="6" s="1"/>
  <c r="E108" i="6"/>
  <c r="H107" i="6"/>
  <c r="I107" i="6" s="1"/>
  <c r="K107" i="6" s="1"/>
  <c r="E82" i="6"/>
  <c r="H81" i="6"/>
  <c r="I81" i="6" s="1"/>
  <c r="K81" i="6" s="1"/>
  <c r="E55" i="6"/>
  <c r="H54" i="6"/>
  <c r="I54" i="6" s="1"/>
  <c r="K54" i="6" s="1"/>
  <c r="G32" i="6"/>
  <c r="H31" i="6"/>
  <c r="I31" i="6" s="1"/>
  <c r="K31" i="6" s="1"/>
  <c r="E135" i="6" l="1"/>
  <c r="H134" i="6"/>
  <c r="I134" i="6" s="1"/>
  <c r="K134" i="6" s="1"/>
  <c r="E109" i="6"/>
  <c r="H108" i="6"/>
  <c r="I108" i="6" s="1"/>
  <c r="K108" i="6" s="1"/>
  <c r="E83" i="6"/>
  <c r="H82" i="6"/>
  <c r="I82" i="6" s="1"/>
  <c r="K82" i="6" s="1"/>
  <c r="H55" i="6"/>
  <c r="I55" i="6" s="1"/>
  <c r="K55" i="6" s="1"/>
  <c r="E56" i="6"/>
  <c r="G33" i="6"/>
  <c r="H33" i="6" s="1"/>
  <c r="I33" i="6" s="1"/>
  <c r="K33" i="6" s="1"/>
  <c r="H32" i="6"/>
  <c r="I32" i="6" s="1"/>
  <c r="K32" i="6" s="1"/>
  <c r="E136" i="6" l="1"/>
  <c r="H135" i="6"/>
  <c r="I135" i="6" s="1"/>
  <c r="K135" i="6" s="1"/>
  <c r="E110" i="6"/>
  <c r="H109" i="6"/>
  <c r="I109" i="6" s="1"/>
  <c r="K109" i="6" s="1"/>
  <c r="E84" i="6"/>
  <c r="H83" i="6"/>
  <c r="I83" i="6" s="1"/>
  <c r="K83" i="6" s="1"/>
  <c r="E57" i="6"/>
  <c r="H56" i="6"/>
  <c r="I56" i="6" s="1"/>
  <c r="K56" i="6" s="1"/>
  <c r="E137" i="6" l="1"/>
  <c r="H137" i="6" s="1"/>
  <c r="I137" i="6" s="1"/>
  <c r="K137" i="6" s="1"/>
  <c r="H136" i="6"/>
  <c r="I136" i="6" s="1"/>
  <c r="K136" i="6" s="1"/>
  <c r="H110" i="6"/>
  <c r="I110" i="6" s="1"/>
  <c r="K110" i="6" s="1"/>
  <c r="E111" i="6"/>
  <c r="H111" i="6" s="1"/>
  <c r="I111" i="6" s="1"/>
  <c r="K111" i="6" s="1"/>
  <c r="H84" i="6"/>
  <c r="I84" i="6" s="1"/>
  <c r="K84" i="6" s="1"/>
  <c r="E85" i="6"/>
  <c r="H85" i="6" s="1"/>
  <c r="I85" i="6" s="1"/>
  <c r="K85" i="6" s="1"/>
  <c r="E58" i="6"/>
  <c r="H57" i="6"/>
  <c r="I57" i="6" s="1"/>
  <c r="K57" i="6" s="1"/>
  <c r="K112" i="6" l="1"/>
  <c r="K138" i="6"/>
  <c r="K86" i="6"/>
  <c r="E59" i="6"/>
  <c r="H59" i="6" s="1"/>
  <c r="I59" i="6" s="1"/>
  <c r="K59" i="6" s="1"/>
  <c r="H58" i="6"/>
  <c r="I58" i="6" s="1"/>
  <c r="K58" i="6" s="1"/>
  <c r="K60" i="6" l="1"/>
  <c r="K34" i="6"/>
</calcChain>
</file>

<file path=xl/sharedStrings.xml><?xml version="1.0" encoding="utf-8"?>
<sst xmlns="http://schemas.openxmlformats.org/spreadsheetml/2006/main" count="96" uniqueCount="87">
  <si>
    <t>REPLACE COMMUNITY HVAC SYSTEMS - ABQAIQ</t>
  </si>
  <si>
    <t>S.NO</t>
  </si>
  <si>
    <t xml:space="preserve">COST ITEM </t>
  </si>
  <si>
    <t>OPTION 1 
WATER COOLED CHILLERS</t>
  </si>
  <si>
    <t>Year</t>
  </si>
  <si>
    <t>Water flow rate (m3/hr) through cooling towers.</t>
  </si>
  <si>
    <t>Total m3</t>
  </si>
  <si>
    <t>Water consumption/Plant (m3/hr)</t>
  </si>
  <si>
    <t>Number of Hours in year</t>
  </si>
  <si>
    <t>Evaporation rate (%)</t>
  </si>
  <si>
    <t>PLANT 1A-Total Water consumption cost for 25 years</t>
  </si>
  <si>
    <t xml:space="preserve">PLANT 1A-Water consumption cost </t>
  </si>
  <si>
    <t>Water flow rate</t>
  </si>
  <si>
    <t>Cycle of concentration</t>
  </si>
  <si>
    <t>C</t>
  </si>
  <si>
    <t>Evaporation (m3/h)</t>
  </si>
  <si>
    <t>E</t>
  </si>
  <si>
    <t>Blow down (m3/h)</t>
  </si>
  <si>
    <t>B</t>
  </si>
  <si>
    <t>D</t>
  </si>
  <si>
    <t>Drift loss (m3/h)</t>
  </si>
  <si>
    <t>Tower temperature range(deg C)</t>
  </si>
  <si>
    <t>E - [(C-1) X D]  /(C-1)</t>
  </si>
  <si>
    <t>Total amount of make up water (m3/h)</t>
  </si>
  <si>
    <t>E + D + B</t>
  </si>
  <si>
    <t xml:space="preserve">PLANT 1B-Water consumption cost </t>
  </si>
  <si>
    <t>PLANT 1B-Total Water consumption cost for 25 years</t>
  </si>
  <si>
    <t xml:space="preserve">PLANT 2-Water consumption cost </t>
  </si>
  <si>
    <t>PLANT 2-Total Water consumption cost for 25 years</t>
  </si>
  <si>
    <t xml:space="preserve">PLANT 3-Water consumption cost </t>
  </si>
  <si>
    <t>PLANT 3-Total Water consumption cost for 25 years</t>
  </si>
  <si>
    <t xml:space="preserve">PLANT 4-Water consumption cost </t>
  </si>
  <si>
    <t>PLANT 4-Total Water consumption cost for 25 years</t>
  </si>
  <si>
    <t>Total USD</t>
  </si>
  <si>
    <t>USD  /m3 of water</t>
  </si>
  <si>
    <t>Q</t>
  </si>
  <si>
    <t>0.0002  x Q</t>
  </si>
  <si>
    <t>Inlet temperature of water</t>
  </si>
  <si>
    <t>Outlet temperature of water</t>
  </si>
  <si>
    <t>deg C</t>
  </si>
  <si>
    <t>PARAMETER</t>
  </si>
  <si>
    <t>Project:</t>
  </si>
  <si>
    <t>Replace Community HVAC System - Abqaiq</t>
  </si>
  <si>
    <t>Project No:</t>
  </si>
  <si>
    <t>BI-10-05294</t>
  </si>
  <si>
    <t>Subject:</t>
  </si>
  <si>
    <t>Water consumption cose for 25 Years Life cycle</t>
  </si>
  <si>
    <t>WATER CONSUMPTION COST FOR 25 YEARS LIFE CYCLE</t>
  </si>
  <si>
    <t>ATTACHMENT 4</t>
  </si>
  <si>
    <t>A</t>
  </si>
  <si>
    <t>Project Name</t>
  </si>
  <si>
    <t>: Microsoft Building</t>
  </si>
  <si>
    <t>Computed by:</t>
  </si>
  <si>
    <t>MIA</t>
  </si>
  <si>
    <t>Location</t>
  </si>
  <si>
    <t>: Narnia</t>
  </si>
  <si>
    <t>Checked by:</t>
  </si>
  <si>
    <t>SSK</t>
  </si>
  <si>
    <t>Equipment</t>
  </si>
  <si>
    <t>Approved by:</t>
  </si>
  <si>
    <t>AMK</t>
  </si>
  <si>
    <t>COOLING TOWER - MAKE UP WATER CALCULATION</t>
  </si>
  <si>
    <r>
      <t>m</t>
    </r>
    <r>
      <rPr>
        <b/>
        <vertAlign val="superscript"/>
        <sz val="11"/>
        <color rgb="FF002060"/>
        <rFont val="Arial"/>
        <family val="2"/>
      </rPr>
      <t>3</t>
    </r>
    <r>
      <rPr>
        <b/>
        <sz val="11"/>
        <color rgb="FF002060"/>
        <rFont val="Arial"/>
        <family val="2"/>
      </rPr>
      <t>/h</t>
    </r>
  </si>
  <si>
    <t>DATA</t>
  </si>
  <si>
    <t>INPUT DATA</t>
  </si>
  <si>
    <t>OUTPUT DATA</t>
  </si>
  <si>
    <t>Cooling Tower Make-Up Water Calculations (ASHRAE DCG)</t>
  </si>
  <si>
    <t>Website</t>
  </si>
  <si>
    <t>:</t>
  </si>
  <si>
    <t>https://www.hvacsimplified.in</t>
  </si>
  <si>
    <t>YouTube</t>
  </si>
  <si>
    <t>https://www.youtube.com/c/HVACSimplifiedOnlineTrainingByAMK/featured</t>
  </si>
  <si>
    <t>Email</t>
  </si>
  <si>
    <t>info@hvacsimplified.in</t>
  </si>
  <si>
    <t>Instagram</t>
  </si>
  <si>
    <t>https://www.instagram.com/hvac_simplified/</t>
  </si>
  <si>
    <t>LinkedIn</t>
  </si>
  <si>
    <t>https://www.linkedin.com/company/hvac-simplified/?viewAsMember=true</t>
  </si>
  <si>
    <t>Facebook</t>
  </si>
  <si>
    <t>https://m.facebook.com/HVAC.SIMPLIFIED/?ref=bookmarks</t>
  </si>
  <si>
    <r>
      <t>m</t>
    </r>
    <r>
      <rPr>
        <vertAlign val="superscript"/>
        <sz val="10"/>
        <color rgb="FF002060"/>
        <rFont val="Arial"/>
        <family val="2"/>
      </rPr>
      <t>3</t>
    </r>
    <r>
      <rPr>
        <sz val="10"/>
        <color rgb="FF002060"/>
        <rFont val="Arial"/>
        <family val="2"/>
      </rPr>
      <t>/h</t>
    </r>
  </si>
  <si>
    <r>
      <t>t</t>
    </r>
    <r>
      <rPr>
        <vertAlign val="subscript"/>
        <sz val="10"/>
        <color rgb="FF002060"/>
        <rFont val="Arial"/>
        <family val="2"/>
      </rPr>
      <t>i</t>
    </r>
  </si>
  <si>
    <r>
      <t>t</t>
    </r>
    <r>
      <rPr>
        <vertAlign val="subscript"/>
        <sz val="10"/>
        <color rgb="FF002060"/>
        <rFont val="Arial"/>
        <family val="2"/>
      </rPr>
      <t>o</t>
    </r>
  </si>
  <si>
    <t>∆T</t>
  </si>
  <si>
    <r>
      <t>t</t>
    </r>
    <r>
      <rPr>
        <vertAlign val="subscript"/>
        <sz val="10"/>
        <color rgb="FF002060"/>
        <rFont val="Arial"/>
        <family val="2"/>
      </rPr>
      <t>i</t>
    </r>
    <r>
      <rPr>
        <sz val="10"/>
        <color rgb="FF002060"/>
        <rFont val="Arial"/>
        <family val="2"/>
      </rPr>
      <t>-t</t>
    </r>
    <r>
      <rPr>
        <vertAlign val="subscript"/>
        <sz val="10"/>
        <color rgb="FF002060"/>
        <rFont val="Arial"/>
        <family val="2"/>
      </rPr>
      <t>o</t>
    </r>
  </si>
  <si>
    <t>0.0014 x Q x  ∆T</t>
  </si>
  <si>
    <t>CT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</si>
</sst>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vertAlign val="superscript"/>
      <sz val="11"/>
      <color rgb="FF00206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33CC"/>
      <name val="Calibri"/>
      <family val="2"/>
      <scheme val="minor"/>
    </font>
    <font>
      <u/>
      <sz val="10"/>
      <color rgb="FF0033CC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2060"/>
      <name val="Arial"/>
      <family val="2"/>
    </font>
    <font>
      <vertAlign val="superscript"/>
      <sz val="10"/>
      <color rgb="FF002060"/>
      <name val="Arial"/>
      <family val="2"/>
    </font>
    <font>
      <vertAlign val="subscript"/>
      <sz val="10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DDDD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CBE7D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/>
    <xf numFmtId="1" fontId="3" fillId="4" borderId="4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1" fontId="3" fillId="2" borderId="36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/>
    </xf>
    <xf numFmtId="166" fontId="2" fillId="2" borderId="19" xfId="1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1" fontId="3" fillId="4" borderId="36" xfId="0" applyNumberFormat="1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166" fontId="2" fillId="4" borderId="19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37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6" fillId="0" borderId="5" xfId="0" applyFont="1" applyBorder="1" applyAlignment="1"/>
    <xf numFmtId="0" fontId="7" fillId="0" borderId="4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left" vertical="center" wrapText="1"/>
    </xf>
    <xf numFmtId="0" fontId="12" fillId="7" borderId="61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164" fontId="12" fillId="7" borderId="62" xfId="0" applyNumberFormat="1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vertical="center" wrapText="1"/>
    </xf>
    <xf numFmtId="0" fontId="15" fillId="0" borderId="0" xfId="0" applyFont="1"/>
    <xf numFmtId="0" fontId="8" fillId="5" borderId="48" xfId="0" applyFont="1" applyFill="1" applyBorder="1" applyAlignment="1">
      <alignment horizontal="left" vertical="center"/>
    </xf>
    <xf numFmtId="0" fontId="8" fillId="5" borderId="49" xfId="0" applyFont="1" applyFill="1" applyBorder="1" applyAlignment="1">
      <alignment horizontal="left" vertical="center"/>
    </xf>
    <xf numFmtId="0" fontId="8" fillId="5" borderId="50" xfId="0" applyFont="1" applyFill="1" applyBorder="1" applyAlignment="1">
      <alignment horizontal="left" vertical="center"/>
    </xf>
    <xf numFmtId="0" fontId="11" fillId="9" borderId="61" xfId="0" applyFont="1" applyFill="1" applyBorder="1" applyAlignment="1">
      <alignment horizontal="center" vertical="center"/>
    </xf>
    <xf numFmtId="0" fontId="11" fillId="9" borderId="60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 wrapText="1"/>
    </xf>
    <xf numFmtId="0" fontId="11" fillId="9" borderId="66" xfId="0" applyFont="1" applyFill="1" applyBorder="1" applyAlignment="1">
      <alignment horizontal="left" vertical="center"/>
    </xf>
    <xf numFmtId="0" fontId="11" fillId="9" borderId="67" xfId="0" applyFont="1" applyFill="1" applyBorder="1" applyAlignment="1">
      <alignment horizontal="left" vertical="center"/>
    </xf>
    <xf numFmtId="0" fontId="11" fillId="9" borderId="68" xfId="0" applyFont="1" applyFill="1" applyBorder="1" applyAlignment="1">
      <alignment horizontal="left" vertical="center"/>
    </xf>
    <xf numFmtId="0" fontId="11" fillId="9" borderId="39" xfId="0" applyFont="1" applyFill="1" applyBorder="1" applyAlignment="1">
      <alignment horizontal="left" vertical="center" wrapText="1"/>
    </xf>
    <xf numFmtId="0" fontId="11" fillId="9" borderId="43" xfId="0" applyFont="1" applyFill="1" applyBorder="1" applyAlignment="1">
      <alignment horizontal="left" vertical="center" wrapText="1"/>
    </xf>
    <xf numFmtId="0" fontId="11" fillId="9" borderId="69" xfId="0" applyFont="1" applyFill="1" applyBorder="1" applyAlignment="1">
      <alignment horizontal="left" vertical="center" wrapText="1"/>
    </xf>
    <xf numFmtId="0" fontId="17" fillId="10" borderId="57" xfId="0" applyFont="1" applyFill="1" applyBorder="1" applyAlignment="1" applyProtection="1">
      <alignment horizontal="center" vertical="center"/>
    </xf>
    <xf numFmtId="0" fontId="17" fillId="10" borderId="51" xfId="0" applyFont="1" applyFill="1" applyBorder="1" applyAlignment="1" applyProtection="1">
      <alignment horizontal="center" vertical="center"/>
    </xf>
    <xf numFmtId="0" fontId="17" fillId="10" borderId="58" xfId="0" applyFont="1" applyFill="1" applyBorder="1" applyAlignment="1" applyProtection="1">
      <alignment horizontal="center" vertical="center"/>
    </xf>
    <xf numFmtId="0" fontId="17" fillId="10" borderId="48" xfId="0" applyFont="1" applyFill="1" applyBorder="1" applyAlignment="1" applyProtection="1">
      <alignment horizontal="center" vertical="center"/>
    </xf>
    <xf numFmtId="0" fontId="17" fillId="10" borderId="49" xfId="0" applyFont="1" applyFill="1" applyBorder="1" applyAlignment="1" applyProtection="1">
      <alignment horizontal="center" vertical="center"/>
    </xf>
    <xf numFmtId="0" fontId="17" fillId="10" borderId="50" xfId="0" applyFont="1" applyFill="1" applyBorder="1" applyAlignment="1" applyProtection="1">
      <alignment horizontal="center" vertical="center"/>
    </xf>
    <xf numFmtId="0" fontId="0" fillId="7" borderId="0" xfId="0" applyFill="1"/>
    <xf numFmtId="0" fontId="15" fillId="7" borderId="0" xfId="0" applyFont="1" applyFill="1"/>
    <xf numFmtId="0" fontId="3" fillId="7" borderId="0" xfId="0" applyFont="1" applyFill="1"/>
    <xf numFmtId="0" fontId="0" fillId="7" borderId="0" xfId="0" applyFill="1" applyBorder="1" applyAlignment="1"/>
    <xf numFmtId="0" fontId="2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 wrapText="1"/>
    </xf>
    <xf numFmtId="0" fontId="3" fillId="7" borderId="0" xfId="0" applyFont="1" applyFill="1" applyAlignment="1">
      <alignment horizontal="center" vertical="center"/>
    </xf>
    <xf numFmtId="0" fontId="18" fillId="7" borderId="0" xfId="0" applyFont="1" applyFill="1"/>
    <xf numFmtId="0" fontId="19" fillId="7" borderId="0" xfId="2" applyFont="1" applyFill="1"/>
    <xf numFmtId="0" fontId="20" fillId="7" borderId="52" xfId="0" applyFont="1" applyFill="1" applyBorder="1" applyAlignment="1">
      <alignment horizontal="left"/>
    </xf>
    <xf numFmtId="0" fontId="20" fillId="7" borderId="53" xfId="0" applyFont="1" applyFill="1" applyBorder="1" applyAlignment="1">
      <alignment horizontal="left"/>
    </xf>
    <xf numFmtId="0" fontId="21" fillId="7" borderId="54" xfId="2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20" fillId="7" borderId="0" xfId="0" applyFont="1" applyFill="1" applyBorder="1" applyAlignment="1">
      <alignment horizontal="left"/>
    </xf>
    <xf numFmtId="0" fontId="21" fillId="7" borderId="56" xfId="2" applyFont="1" applyFill="1" applyBorder="1" applyAlignment="1">
      <alignment horizontal="left"/>
    </xf>
    <xf numFmtId="0" fontId="20" fillId="7" borderId="57" xfId="0" applyFont="1" applyFill="1" applyBorder="1" applyAlignment="1">
      <alignment horizontal="left"/>
    </xf>
    <xf numFmtId="0" fontId="20" fillId="7" borderId="51" xfId="0" applyFont="1" applyFill="1" applyBorder="1" applyAlignment="1">
      <alignment horizontal="left"/>
    </xf>
    <xf numFmtId="0" fontId="21" fillId="7" borderId="58" xfId="2" applyFont="1" applyFill="1" applyBorder="1"/>
    <xf numFmtId="0" fontId="14" fillId="7" borderId="0" xfId="0" applyFont="1" applyFill="1"/>
    <xf numFmtId="0" fontId="9" fillId="6" borderId="0" xfId="0" applyFont="1" applyFill="1" applyBorder="1" applyProtection="1"/>
    <xf numFmtId="0" fontId="9" fillId="6" borderId="0" xfId="0" applyFont="1" applyFill="1" applyBorder="1" applyAlignment="1" applyProtection="1">
      <alignment horizontal="left"/>
      <protection locked="0"/>
    </xf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0" fillId="7" borderId="52" xfId="0" applyFill="1" applyBorder="1"/>
    <xf numFmtId="0" fontId="9" fillId="6" borderId="53" xfId="0" applyFont="1" applyFill="1" applyBorder="1" applyProtection="1"/>
    <xf numFmtId="0" fontId="9" fillId="6" borderId="53" xfId="0" applyFont="1" applyFill="1" applyBorder="1" applyAlignment="1" applyProtection="1">
      <alignment horizontal="left"/>
      <protection locked="0"/>
    </xf>
    <xf numFmtId="0" fontId="9" fillId="6" borderId="53" xfId="0" applyFont="1" applyFill="1" applyBorder="1" applyAlignment="1" applyProtection="1">
      <alignment horizontal="center"/>
    </xf>
    <xf numFmtId="0" fontId="9" fillId="6" borderId="53" xfId="0" applyFont="1" applyFill="1" applyBorder="1" applyAlignment="1" applyProtection="1">
      <alignment horizontal="center"/>
      <protection locked="0"/>
    </xf>
    <xf numFmtId="0" fontId="0" fillId="7" borderId="54" xfId="0" applyFill="1" applyBorder="1"/>
    <xf numFmtId="0" fontId="0" fillId="7" borderId="55" xfId="0" applyFill="1" applyBorder="1"/>
    <xf numFmtId="0" fontId="0" fillId="7" borderId="56" xfId="0" applyFill="1" applyBorder="1"/>
    <xf numFmtId="0" fontId="9" fillId="6" borderId="51" xfId="0" applyFont="1" applyFill="1" applyBorder="1" applyProtection="1"/>
    <xf numFmtId="0" fontId="9" fillId="6" borderId="51" xfId="0" applyFont="1" applyFill="1" applyBorder="1" applyAlignment="1" applyProtection="1">
      <alignment horizontal="left"/>
      <protection locked="0"/>
    </xf>
    <xf numFmtId="0" fontId="9" fillId="6" borderId="51" xfId="0" applyFont="1" applyFill="1" applyBorder="1" applyAlignment="1" applyProtection="1">
      <alignment horizontal="center"/>
    </xf>
    <xf numFmtId="0" fontId="9" fillId="6" borderId="51" xfId="0" applyFont="1" applyFill="1" applyBorder="1" applyAlignment="1" applyProtection="1">
      <alignment horizontal="center"/>
      <protection locked="0"/>
    </xf>
    <xf numFmtId="0" fontId="0" fillId="7" borderId="53" xfId="0" applyFill="1" applyBorder="1"/>
    <xf numFmtId="0" fontId="5" fillId="7" borderId="53" xfId="0" applyFont="1" applyFill="1" applyBorder="1" applyAlignment="1">
      <alignment vertical="center"/>
    </xf>
    <xf numFmtId="0" fontId="6" fillId="7" borderId="53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horizontal="left" vertical="center"/>
    </xf>
    <xf numFmtId="0" fontId="15" fillId="7" borderId="55" xfId="0" applyFont="1" applyFill="1" applyBorder="1"/>
    <xf numFmtId="0" fontId="15" fillId="7" borderId="56" xfId="0" applyFont="1" applyFill="1" applyBorder="1"/>
    <xf numFmtId="0" fontId="3" fillId="7" borderId="55" xfId="0" applyFont="1" applyFill="1" applyBorder="1"/>
    <xf numFmtId="0" fontId="3" fillId="7" borderId="0" xfId="0" applyFont="1" applyFill="1" applyBorder="1"/>
    <xf numFmtId="0" fontId="3" fillId="7" borderId="56" xfId="0" applyFont="1" applyFill="1" applyBorder="1"/>
    <xf numFmtId="0" fontId="3" fillId="7" borderId="57" xfId="0" applyFont="1" applyFill="1" applyBorder="1"/>
    <xf numFmtId="0" fontId="3" fillId="7" borderId="51" xfId="0" applyFont="1" applyFill="1" applyBorder="1"/>
    <xf numFmtId="0" fontId="3" fillId="7" borderId="51" xfId="0" applyFont="1" applyFill="1" applyBorder="1" applyAlignment="1">
      <alignment horizontal="center" vertical="center"/>
    </xf>
    <xf numFmtId="0" fontId="3" fillId="7" borderId="58" xfId="0" applyFont="1" applyFill="1" applyBorder="1"/>
    <xf numFmtId="0" fontId="22" fillId="8" borderId="48" xfId="0" applyFont="1" applyFill="1" applyBorder="1" applyAlignment="1" applyProtection="1">
      <alignment horizontal="center" vertical="center"/>
    </xf>
    <xf numFmtId="0" fontId="22" fillId="8" borderId="49" xfId="0" applyFont="1" applyFill="1" applyBorder="1" applyAlignment="1" applyProtection="1">
      <alignment horizontal="center" vertical="center"/>
    </xf>
    <xf numFmtId="0" fontId="22" fillId="8" borderId="50" xfId="0" applyFont="1" applyFill="1" applyBorder="1" applyAlignment="1" applyProtection="1">
      <alignment horizontal="center" vertical="center"/>
    </xf>
    <xf numFmtId="0" fontId="23" fillId="7" borderId="61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vertical="center"/>
    </xf>
    <xf numFmtId="0" fontId="23" fillId="7" borderId="4" xfId="0" applyFont="1" applyFill="1" applyBorder="1" applyAlignment="1">
      <alignment horizontal="center" vertical="center"/>
    </xf>
    <xf numFmtId="164" fontId="23" fillId="7" borderId="62" xfId="0" applyNumberFormat="1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/>
    </xf>
    <xf numFmtId="0" fontId="11" fillId="9" borderId="64" xfId="0" applyFont="1" applyFill="1" applyBorder="1" applyAlignment="1">
      <alignment vertical="center"/>
    </xf>
    <xf numFmtId="0" fontId="11" fillId="9" borderId="64" xfId="0" applyFont="1" applyFill="1" applyBorder="1" applyAlignment="1">
      <alignment horizontal="center" vertical="center"/>
    </xf>
    <xf numFmtId="0" fontId="12" fillId="9" borderId="64" xfId="0" applyFont="1" applyFill="1" applyBorder="1" applyAlignment="1">
      <alignment horizontal="center" vertical="center"/>
    </xf>
    <xf numFmtId="164" fontId="11" fillId="9" borderId="65" xfId="0" applyNumberFormat="1" applyFont="1" applyFill="1" applyBorder="1" applyAlignment="1">
      <alignment horizontal="center" vertical="center"/>
    </xf>
    <xf numFmtId="0" fontId="15" fillId="0" borderId="55" xfId="0" applyFont="1" applyBorder="1"/>
    <xf numFmtId="0" fontId="15" fillId="0" borderId="56" xfId="0" applyFont="1" applyBorder="1"/>
    <xf numFmtId="0" fontId="3" fillId="7" borderId="0" xfId="0" applyFont="1" applyFill="1" applyBorder="1" applyAlignment="1">
      <alignment horizontal="center" vertical="center"/>
    </xf>
    <xf numFmtId="0" fontId="0" fillId="7" borderId="70" xfId="0" applyFill="1" applyBorder="1"/>
    <xf numFmtId="0" fontId="0" fillId="7" borderId="71" xfId="0" applyFill="1" applyBorder="1"/>
    <xf numFmtId="0" fontId="0" fillId="7" borderId="72" xfId="0" applyFill="1" applyBorder="1"/>
    <xf numFmtId="0" fontId="18" fillId="7" borderId="0" xfId="0" applyFont="1" applyFill="1" applyProtection="1">
      <protection locked="0"/>
    </xf>
    <xf numFmtId="164" fontId="23" fillId="7" borderId="62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47D00"/>
      <color rgb="FFFFF4D1"/>
      <color rgb="FFD1FFD1"/>
      <color rgb="FFFFEDB3"/>
      <color rgb="FFB7ECFF"/>
      <color rgb="FFC9F1FF"/>
      <color rgb="FFE1FFE1"/>
      <color rgb="FFFFE5E5"/>
      <color rgb="FFFEC2C2"/>
      <color rgb="FF7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36420</xdr:colOff>
      <xdr:row>0</xdr:row>
      <xdr:rowOff>61498</xdr:rowOff>
    </xdr:from>
    <xdr:to>
      <xdr:col>2</xdr:col>
      <xdr:colOff>121583</xdr:colOff>
      <xdr:row>0</xdr:row>
      <xdr:rowOff>304878</xdr:rowOff>
    </xdr:to>
    <xdr:pic>
      <xdr:nvPicPr>
        <xdr:cNvPr id="2" name="Picture 74">
          <a:extLst>
            <a:ext uri="{FF2B5EF4-FFF2-40B4-BE49-F238E27FC236}">
              <a16:creationId xmlns:a16="http://schemas.microsoft.com/office/drawing/2014/main" id="{E14217E4-0615-4374-9597-94CB22C2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20" y="61498"/>
          <a:ext cx="3065928" cy="24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190501</xdr:colOff>
      <xdr:row>5</xdr:row>
      <xdr:rowOff>76200</xdr:rowOff>
    </xdr:from>
    <xdr:to>
      <xdr:col>3</xdr:col>
      <xdr:colOff>2133601</xdr:colOff>
      <xdr:row>24</xdr:row>
      <xdr:rowOff>10089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28413A-CFB0-4457-A39E-56744306A56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603"/>
        <a:stretch/>
      </xdr:blipFill>
      <xdr:spPr>
        <a:xfrm>
          <a:off x="1676401" y="1085850"/>
          <a:ext cx="2324100" cy="3439089"/>
        </a:xfrm>
        <a:prstGeom prst="rect">
          <a:avLst/>
        </a:prstGeom>
      </xdr:spPr>
    </xdr:pic>
    <xdr:clientData/>
  </xdr:twoCellAnchor>
  <xdr:twoCellAnchor editAs="oneCell">
    <xdr:from>
      <xdr:col>3</xdr:col>
      <xdr:colOff>2457450</xdr:colOff>
      <xdr:row>6</xdr:row>
      <xdr:rowOff>167102</xdr:rowOff>
    </xdr:from>
    <xdr:to>
      <xdr:col>6</xdr:col>
      <xdr:colOff>800100</xdr:colOff>
      <xdr:row>22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C391A6-18C2-429E-A651-74C122895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6190" r="5037"/>
        <a:stretch/>
      </xdr:blipFill>
      <xdr:spPr>
        <a:xfrm>
          <a:off x="4324350" y="1367252"/>
          <a:ext cx="2914650" cy="2890423"/>
        </a:xfrm>
        <a:prstGeom prst="rect">
          <a:avLst/>
        </a:prstGeom>
      </xdr:spPr>
    </xdr:pic>
    <xdr:clientData/>
  </xdr:twoCellAnchor>
  <xdr:oneCellAnchor>
    <xdr:from>
      <xdr:col>11</xdr:col>
      <xdr:colOff>47625</xdr:colOff>
      <xdr:row>14</xdr:row>
      <xdr:rowOff>181840</xdr:rowOff>
    </xdr:from>
    <xdr:ext cx="1164691" cy="1165628"/>
    <xdr:pic>
      <xdr:nvPicPr>
        <xdr:cNvPr id="5" name="Picture 4" descr="A picture containing text, clipart&#10;&#10;Description automatically generated">
          <a:extLst>
            <a:ext uri="{FF2B5EF4-FFF2-40B4-BE49-F238E27FC236}">
              <a16:creationId xmlns:a16="http://schemas.microsoft.com/office/drawing/2014/main" id="{5C051F31-4F39-473C-9687-C1A152B2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2905990"/>
          <a:ext cx="1164691" cy="1165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mailto:info@hvacsimplified.in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youtube.com/c/HVACSimplifiedOnlineTrainingByAMK/featured" TargetMode="External"/><Relationship Id="rId1" Type="http://schemas.openxmlformats.org/officeDocument/2006/relationships/hyperlink" Target="https://www.hvacsimplified.in/" TargetMode="External"/><Relationship Id="rId6" Type="http://schemas.openxmlformats.org/officeDocument/2006/relationships/hyperlink" Target="https://www.linkedin.com/company/hvac-simplified/?viewAsMember=true" TargetMode="External"/><Relationship Id="rId5" Type="http://schemas.openxmlformats.org/officeDocument/2006/relationships/hyperlink" Target="https://m.facebook.com/HVAC.SIMPLIFIED/?ref=bookmarks" TargetMode="External"/><Relationship Id="rId4" Type="http://schemas.openxmlformats.org/officeDocument/2006/relationships/hyperlink" Target="https://www.instagram.com/hvac_simplifie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C3DF6-F395-4087-9F07-75B1C37E88F8}">
  <sheetPr codeName="Sheet1">
    <tabColor rgb="FF92D050"/>
  </sheetPr>
  <dimension ref="A1:L138"/>
  <sheetViews>
    <sheetView view="pageBreakPreview" topLeftCell="A64" zoomScale="85" zoomScaleNormal="85" zoomScaleSheetLayoutView="85" workbookViewId="0">
      <selection activeCell="H61" sqref="H61"/>
    </sheetView>
  </sheetViews>
  <sheetFormatPr defaultRowHeight="15" x14ac:dyDescent="0.25"/>
  <cols>
    <col min="1" max="1" width="6.28515625" style="2" bestFit="1" customWidth="1"/>
    <col min="2" max="2" width="38.42578125" style="1" customWidth="1"/>
    <col min="3" max="3" width="5.28515625" style="2" customWidth="1"/>
    <col min="4" max="4" width="6.28515625" style="2" bestFit="1" customWidth="1"/>
    <col min="5" max="5" width="18.5703125" style="2" customWidth="1"/>
    <col min="6" max="7" width="12.7109375" style="3" customWidth="1"/>
    <col min="8" max="8" width="16.85546875" style="2" customWidth="1"/>
    <col min="9" max="9" width="11.42578125" style="3" bestFit="1" customWidth="1"/>
    <col min="10" max="10" width="12.7109375" style="2" customWidth="1"/>
    <col min="11" max="11" width="12.85546875" style="2" bestFit="1" customWidth="1"/>
    <col min="12" max="12" width="14.42578125" style="1" bestFit="1" customWidth="1"/>
    <col min="13" max="16384" width="9.140625" style="1"/>
  </cols>
  <sheetData>
    <row r="1" spans="1:11" customFormat="1" ht="24.75" customHeight="1" x14ac:dyDescent="0.25">
      <c r="A1" s="73"/>
      <c r="B1" s="74"/>
      <c r="C1" s="74"/>
      <c r="D1" s="74"/>
      <c r="E1" s="74"/>
      <c r="F1" s="74"/>
      <c r="G1" s="74"/>
      <c r="H1" s="74"/>
      <c r="I1" s="74"/>
      <c r="J1" s="63" t="s">
        <v>48</v>
      </c>
      <c r="K1" s="64"/>
    </row>
    <row r="2" spans="1:11" customFormat="1" x14ac:dyDescent="0.25">
      <c r="A2" s="58" t="s">
        <v>41</v>
      </c>
      <c r="B2" s="57"/>
      <c r="C2" s="65" t="s">
        <v>42</v>
      </c>
      <c r="D2" s="65"/>
      <c r="E2" s="65"/>
      <c r="F2" s="65"/>
      <c r="G2" s="66"/>
      <c r="H2" s="92"/>
      <c r="I2" s="93"/>
      <c r="J2" s="54" t="s">
        <v>43</v>
      </c>
      <c r="K2" s="59" t="s">
        <v>44</v>
      </c>
    </row>
    <row r="3" spans="1:11" customFormat="1" ht="15.75" thickBot="1" x14ac:dyDescent="0.3">
      <c r="A3" s="56" t="s">
        <v>45</v>
      </c>
      <c r="B3" s="55"/>
      <c r="C3" s="67" t="s">
        <v>46</v>
      </c>
      <c r="D3" s="67"/>
      <c r="E3" s="67"/>
      <c r="F3" s="67"/>
      <c r="G3" s="68"/>
      <c r="H3" s="60"/>
      <c r="I3" s="61"/>
      <c r="J3" s="61"/>
      <c r="K3" s="62"/>
    </row>
    <row r="4" spans="1:11" ht="15.75" x14ac:dyDescent="0.25">
      <c r="A4" s="69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5"/>
    </row>
    <row r="5" spans="1:11" ht="16.5" thickBot="1" x14ac:dyDescent="0.3">
      <c r="A5" s="71" t="s">
        <v>47</v>
      </c>
      <c r="B5" s="72"/>
      <c r="C5" s="72"/>
      <c r="D5" s="72"/>
      <c r="E5" s="72"/>
      <c r="F5" s="72"/>
      <c r="G5" s="72"/>
      <c r="H5" s="72"/>
      <c r="I5" s="72"/>
      <c r="J5" s="72"/>
      <c r="K5" s="76"/>
    </row>
    <row r="6" spans="1:11" x14ac:dyDescent="0.25">
      <c r="A6" s="83" t="s">
        <v>1</v>
      </c>
      <c r="B6" s="83" t="s">
        <v>2</v>
      </c>
      <c r="C6" s="77" t="s">
        <v>3</v>
      </c>
      <c r="D6" s="78"/>
      <c r="E6" s="78"/>
      <c r="F6" s="78"/>
      <c r="G6" s="78"/>
      <c r="H6" s="78"/>
      <c r="I6" s="78"/>
      <c r="J6" s="78"/>
      <c r="K6" s="79"/>
    </row>
    <row r="7" spans="1:11" x14ac:dyDescent="0.25">
      <c r="A7" s="84"/>
      <c r="B7" s="84"/>
      <c r="C7" s="80"/>
      <c r="D7" s="81"/>
      <c r="E7" s="81"/>
      <c r="F7" s="81"/>
      <c r="G7" s="81"/>
      <c r="H7" s="81"/>
      <c r="I7" s="81"/>
      <c r="J7" s="81"/>
      <c r="K7" s="82"/>
    </row>
    <row r="8" spans="1:11" ht="61.5" customHeight="1" thickBot="1" x14ac:dyDescent="0.3">
      <c r="A8" s="85"/>
      <c r="B8" s="85"/>
      <c r="C8" s="20" t="s">
        <v>4</v>
      </c>
      <c r="D8" s="21"/>
      <c r="E8" s="17" t="s">
        <v>5</v>
      </c>
      <c r="F8" s="17" t="s">
        <v>8</v>
      </c>
      <c r="G8" s="17" t="s">
        <v>9</v>
      </c>
      <c r="H8" s="17" t="s">
        <v>7</v>
      </c>
      <c r="I8" s="17" t="s">
        <v>6</v>
      </c>
      <c r="J8" s="18" t="s">
        <v>34</v>
      </c>
      <c r="K8" s="19" t="s">
        <v>33</v>
      </c>
    </row>
    <row r="9" spans="1:11" x14ac:dyDescent="0.25">
      <c r="A9" s="22">
        <v>1</v>
      </c>
      <c r="B9" s="86" t="s">
        <v>11</v>
      </c>
      <c r="C9" s="8">
        <v>1</v>
      </c>
      <c r="D9" s="9">
        <v>2025</v>
      </c>
      <c r="E9" s="9">
        <f>409*2</f>
        <v>818</v>
      </c>
      <c r="F9" s="9">
        <f>24*365/3</f>
        <v>2920</v>
      </c>
      <c r="G9" s="9">
        <v>1</v>
      </c>
      <c r="H9" s="9">
        <f t="shared" ref="H9:H33" si="0">+E9*G9/100</f>
        <v>8.18</v>
      </c>
      <c r="I9" s="23">
        <f>+H9*F9</f>
        <v>23885.599999999999</v>
      </c>
      <c r="J9" s="9">
        <v>1.6</v>
      </c>
      <c r="K9" s="13">
        <f>+I9*J9*5</f>
        <v>191084.79999999999</v>
      </c>
    </row>
    <row r="10" spans="1:11" x14ac:dyDescent="0.25">
      <c r="A10" s="24">
        <v>2</v>
      </c>
      <c r="B10" s="87"/>
      <c r="C10" s="7">
        <v>2</v>
      </c>
      <c r="D10" s="10">
        <f>+D9+1</f>
        <v>2026</v>
      </c>
      <c r="E10" s="10">
        <f>+E9</f>
        <v>818</v>
      </c>
      <c r="F10" s="10">
        <f>+F9</f>
        <v>2920</v>
      </c>
      <c r="G10" s="10">
        <f>+G9</f>
        <v>1</v>
      </c>
      <c r="H10" s="10">
        <f t="shared" si="0"/>
        <v>8.18</v>
      </c>
      <c r="I10" s="25">
        <f t="shared" ref="I10:I33" si="1">+H10*F10</f>
        <v>23885.599999999999</v>
      </c>
      <c r="J10" s="10">
        <f>+J9</f>
        <v>1.6</v>
      </c>
      <c r="K10" s="14">
        <f t="shared" ref="K10:K33" si="2">+I10*J10*5</f>
        <v>191084.79999999999</v>
      </c>
    </row>
    <row r="11" spans="1:11" x14ac:dyDescent="0.25">
      <c r="A11" s="24">
        <v>3</v>
      </c>
      <c r="B11" s="87"/>
      <c r="C11" s="7">
        <v>3</v>
      </c>
      <c r="D11" s="10">
        <f t="shared" ref="D11:D33" si="3">+D10+1</f>
        <v>2027</v>
      </c>
      <c r="E11" s="10">
        <f t="shared" ref="E11:F33" si="4">+E10</f>
        <v>818</v>
      </c>
      <c r="F11" s="10">
        <f t="shared" si="4"/>
        <v>2920</v>
      </c>
      <c r="G11" s="10">
        <f t="shared" ref="G11:G33" si="5">+G10</f>
        <v>1</v>
      </c>
      <c r="H11" s="10">
        <f t="shared" si="0"/>
        <v>8.18</v>
      </c>
      <c r="I11" s="25">
        <f t="shared" si="1"/>
        <v>23885.599999999999</v>
      </c>
      <c r="J11" s="10">
        <f t="shared" ref="J11:J33" si="6">+J10</f>
        <v>1.6</v>
      </c>
      <c r="K11" s="14">
        <f t="shared" si="2"/>
        <v>191084.79999999999</v>
      </c>
    </row>
    <row r="12" spans="1:11" x14ac:dyDescent="0.25">
      <c r="A12" s="24">
        <v>4</v>
      </c>
      <c r="B12" s="87"/>
      <c r="C12" s="7">
        <v>4</v>
      </c>
      <c r="D12" s="10">
        <f t="shared" si="3"/>
        <v>2028</v>
      </c>
      <c r="E12" s="10">
        <f t="shared" si="4"/>
        <v>818</v>
      </c>
      <c r="F12" s="10">
        <f t="shared" si="4"/>
        <v>2920</v>
      </c>
      <c r="G12" s="10">
        <f t="shared" si="5"/>
        <v>1</v>
      </c>
      <c r="H12" s="10">
        <f t="shared" si="0"/>
        <v>8.18</v>
      </c>
      <c r="I12" s="25">
        <f t="shared" si="1"/>
        <v>23885.599999999999</v>
      </c>
      <c r="J12" s="10">
        <f t="shared" si="6"/>
        <v>1.6</v>
      </c>
      <c r="K12" s="14">
        <f t="shared" si="2"/>
        <v>191084.79999999999</v>
      </c>
    </row>
    <row r="13" spans="1:11" x14ac:dyDescent="0.25">
      <c r="A13" s="24">
        <v>5</v>
      </c>
      <c r="B13" s="87"/>
      <c r="C13" s="7">
        <v>5</v>
      </c>
      <c r="D13" s="10">
        <f t="shared" si="3"/>
        <v>2029</v>
      </c>
      <c r="E13" s="10">
        <f t="shared" si="4"/>
        <v>818</v>
      </c>
      <c r="F13" s="10">
        <f t="shared" si="4"/>
        <v>2920</v>
      </c>
      <c r="G13" s="10">
        <f t="shared" si="5"/>
        <v>1</v>
      </c>
      <c r="H13" s="10">
        <f t="shared" si="0"/>
        <v>8.18</v>
      </c>
      <c r="I13" s="25">
        <f t="shared" si="1"/>
        <v>23885.599999999999</v>
      </c>
      <c r="J13" s="10">
        <f t="shared" si="6"/>
        <v>1.6</v>
      </c>
      <c r="K13" s="14">
        <f t="shared" si="2"/>
        <v>191084.79999999999</v>
      </c>
    </row>
    <row r="14" spans="1:11" x14ac:dyDescent="0.25">
      <c r="A14" s="24">
        <v>6</v>
      </c>
      <c r="B14" s="87"/>
      <c r="C14" s="7">
        <v>6</v>
      </c>
      <c r="D14" s="10">
        <f t="shared" si="3"/>
        <v>2030</v>
      </c>
      <c r="E14" s="10">
        <f t="shared" si="4"/>
        <v>818</v>
      </c>
      <c r="F14" s="10">
        <f t="shared" si="4"/>
        <v>2920</v>
      </c>
      <c r="G14" s="10">
        <f t="shared" si="5"/>
        <v>1</v>
      </c>
      <c r="H14" s="10">
        <f t="shared" si="0"/>
        <v>8.18</v>
      </c>
      <c r="I14" s="25">
        <f t="shared" si="1"/>
        <v>23885.599999999999</v>
      </c>
      <c r="J14" s="10">
        <f t="shared" si="6"/>
        <v>1.6</v>
      </c>
      <c r="K14" s="14">
        <f t="shared" si="2"/>
        <v>191084.79999999999</v>
      </c>
    </row>
    <row r="15" spans="1:11" x14ac:dyDescent="0.25">
      <c r="A15" s="24">
        <v>7</v>
      </c>
      <c r="B15" s="87"/>
      <c r="C15" s="7">
        <v>7</v>
      </c>
      <c r="D15" s="10">
        <f t="shared" si="3"/>
        <v>2031</v>
      </c>
      <c r="E15" s="10">
        <f t="shared" si="4"/>
        <v>818</v>
      </c>
      <c r="F15" s="10">
        <f t="shared" si="4"/>
        <v>2920</v>
      </c>
      <c r="G15" s="10">
        <f t="shared" si="5"/>
        <v>1</v>
      </c>
      <c r="H15" s="10">
        <f t="shared" si="0"/>
        <v>8.18</v>
      </c>
      <c r="I15" s="25">
        <f t="shared" si="1"/>
        <v>23885.599999999999</v>
      </c>
      <c r="J15" s="10">
        <f t="shared" si="6"/>
        <v>1.6</v>
      </c>
      <c r="K15" s="14">
        <f t="shared" si="2"/>
        <v>191084.79999999999</v>
      </c>
    </row>
    <row r="16" spans="1:11" x14ac:dyDescent="0.25">
      <c r="A16" s="24">
        <v>8</v>
      </c>
      <c r="B16" s="87"/>
      <c r="C16" s="7">
        <v>8</v>
      </c>
      <c r="D16" s="10">
        <f t="shared" si="3"/>
        <v>2032</v>
      </c>
      <c r="E16" s="10">
        <f t="shared" si="4"/>
        <v>818</v>
      </c>
      <c r="F16" s="10">
        <f t="shared" si="4"/>
        <v>2920</v>
      </c>
      <c r="G16" s="10">
        <f t="shared" si="5"/>
        <v>1</v>
      </c>
      <c r="H16" s="10">
        <f t="shared" si="0"/>
        <v>8.18</v>
      </c>
      <c r="I16" s="25">
        <f t="shared" si="1"/>
        <v>23885.599999999999</v>
      </c>
      <c r="J16" s="10">
        <f t="shared" si="6"/>
        <v>1.6</v>
      </c>
      <c r="K16" s="14">
        <f t="shared" si="2"/>
        <v>191084.79999999999</v>
      </c>
    </row>
    <row r="17" spans="1:11" x14ac:dyDescent="0.25">
      <c r="A17" s="24">
        <v>9</v>
      </c>
      <c r="B17" s="87"/>
      <c r="C17" s="7">
        <v>9</v>
      </c>
      <c r="D17" s="10">
        <f t="shared" si="3"/>
        <v>2033</v>
      </c>
      <c r="E17" s="10">
        <f t="shared" si="4"/>
        <v>818</v>
      </c>
      <c r="F17" s="10">
        <f t="shared" si="4"/>
        <v>2920</v>
      </c>
      <c r="G17" s="10">
        <f t="shared" si="5"/>
        <v>1</v>
      </c>
      <c r="H17" s="10">
        <f t="shared" si="0"/>
        <v>8.18</v>
      </c>
      <c r="I17" s="25">
        <f t="shared" si="1"/>
        <v>23885.599999999999</v>
      </c>
      <c r="J17" s="10">
        <f t="shared" si="6"/>
        <v>1.6</v>
      </c>
      <c r="K17" s="14">
        <f t="shared" si="2"/>
        <v>191084.79999999999</v>
      </c>
    </row>
    <row r="18" spans="1:11" x14ac:dyDescent="0.25">
      <c r="A18" s="24">
        <v>10</v>
      </c>
      <c r="B18" s="87"/>
      <c r="C18" s="7">
        <v>10</v>
      </c>
      <c r="D18" s="10">
        <f t="shared" si="3"/>
        <v>2034</v>
      </c>
      <c r="E18" s="10">
        <f t="shared" si="4"/>
        <v>818</v>
      </c>
      <c r="F18" s="10">
        <f t="shared" si="4"/>
        <v>2920</v>
      </c>
      <c r="G18" s="10">
        <f t="shared" si="5"/>
        <v>1</v>
      </c>
      <c r="H18" s="10">
        <f t="shared" si="0"/>
        <v>8.18</v>
      </c>
      <c r="I18" s="25">
        <f t="shared" si="1"/>
        <v>23885.599999999999</v>
      </c>
      <c r="J18" s="10">
        <f t="shared" si="6"/>
        <v>1.6</v>
      </c>
      <c r="K18" s="14">
        <f t="shared" si="2"/>
        <v>191084.79999999999</v>
      </c>
    </row>
    <row r="19" spans="1:11" x14ac:dyDescent="0.25">
      <c r="A19" s="24">
        <v>11</v>
      </c>
      <c r="B19" s="87"/>
      <c r="C19" s="7">
        <v>11</v>
      </c>
      <c r="D19" s="10">
        <f t="shared" si="3"/>
        <v>2035</v>
      </c>
      <c r="E19" s="10">
        <f t="shared" si="4"/>
        <v>818</v>
      </c>
      <c r="F19" s="10">
        <f t="shared" si="4"/>
        <v>2920</v>
      </c>
      <c r="G19" s="10">
        <f t="shared" si="5"/>
        <v>1</v>
      </c>
      <c r="H19" s="10">
        <f t="shared" si="0"/>
        <v>8.18</v>
      </c>
      <c r="I19" s="25">
        <f t="shared" si="1"/>
        <v>23885.599999999999</v>
      </c>
      <c r="J19" s="10">
        <f t="shared" si="6"/>
        <v>1.6</v>
      </c>
      <c r="K19" s="14">
        <f t="shared" si="2"/>
        <v>191084.79999999999</v>
      </c>
    </row>
    <row r="20" spans="1:11" x14ac:dyDescent="0.25">
      <c r="A20" s="24">
        <v>12</v>
      </c>
      <c r="B20" s="87"/>
      <c r="C20" s="7">
        <v>12</v>
      </c>
      <c r="D20" s="10">
        <f t="shared" si="3"/>
        <v>2036</v>
      </c>
      <c r="E20" s="10">
        <f t="shared" si="4"/>
        <v>818</v>
      </c>
      <c r="F20" s="10">
        <f t="shared" si="4"/>
        <v>2920</v>
      </c>
      <c r="G20" s="10">
        <f t="shared" si="5"/>
        <v>1</v>
      </c>
      <c r="H20" s="10">
        <f t="shared" si="0"/>
        <v>8.18</v>
      </c>
      <c r="I20" s="25">
        <f t="shared" si="1"/>
        <v>23885.599999999999</v>
      </c>
      <c r="J20" s="10">
        <f t="shared" si="6"/>
        <v>1.6</v>
      </c>
      <c r="K20" s="14">
        <f t="shared" si="2"/>
        <v>191084.79999999999</v>
      </c>
    </row>
    <row r="21" spans="1:11" x14ac:dyDescent="0.25">
      <c r="A21" s="24">
        <v>13</v>
      </c>
      <c r="B21" s="87"/>
      <c r="C21" s="7">
        <v>13</v>
      </c>
      <c r="D21" s="10">
        <f t="shared" si="3"/>
        <v>2037</v>
      </c>
      <c r="E21" s="10">
        <f t="shared" si="4"/>
        <v>818</v>
      </c>
      <c r="F21" s="10">
        <f t="shared" si="4"/>
        <v>2920</v>
      </c>
      <c r="G21" s="10">
        <f t="shared" si="5"/>
        <v>1</v>
      </c>
      <c r="H21" s="10">
        <f t="shared" si="0"/>
        <v>8.18</v>
      </c>
      <c r="I21" s="25">
        <f t="shared" si="1"/>
        <v>23885.599999999999</v>
      </c>
      <c r="J21" s="10">
        <f t="shared" si="6"/>
        <v>1.6</v>
      </c>
      <c r="K21" s="14">
        <f t="shared" si="2"/>
        <v>191084.79999999999</v>
      </c>
    </row>
    <row r="22" spans="1:11" x14ac:dyDescent="0.25">
      <c r="A22" s="24">
        <v>14</v>
      </c>
      <c r="B22" s="87"/>
      <c r="C22" s="7">
        <v>14</v>
      </c>
      <c r="D22" s="10">
        <f t="shared" si="3"/>
        <v>2038</v>
      </c>
      <c r="E22" s="10">
        <f t="shared" si="4"/>
        <v>818</v>
      </c>
      <c r="F22" s="10">
        <f t="shared" si="4"/>
        <v>2920</v>
      </c>
      <c r="G22" s="10">
        <f t="shared" si="5"/>
        <v>1</v>
      </c>
      <c r="H22" s="10">
        <f t="shared" si="0"/>
        <v>8.18</v>
      </c>
      <c r="I22" s="25">
        <f t="shared" si="1"/>
        <v>23885.599999999999</v>
      </c>
      <c r="J22" s="10">
        <f t="shared" si="6"/>
        <v>1.6</v>
      </c>
      <c r="K22" s="14">
        <f t="shared" si="2"/>
        <v>191084.79999999999</v>
      </c>
    </row>
    <row r="23" spans="1:11" x14ac:dyDescent="0.25">
      <c r="A23" s="24">
        <v>15</v>
      </c>
      <c r="B23" s="87"/>
      <c r="C23" s="7">
        <v>15</v>
      </c>
      <c r="D23" s="10">
        <f t="shared" si="3"/>
        <v>2039</v>
      </c>
      <c r="E23" s="10">
        <f t="shared" si="4"/>
        <v>818</v>
      </c>
      <c r="F23" s="10">
        <f t="shared" si="4"/>
        <v>2920</v>
      </c>
      <c r="G23" s="10">
        <f t="shared" si="5"/>
        <v>1</v>
      </c>
      <c r="H23" s="10">
        <f t="shared" si="0"/>
        <v>8.18</v>
      </c>
      <c r="I23" s="25">
        <f t="shared" si="1"/>
        <v>23885.599999999999</v>
      </c>
      <c r="J23" s="10">
        <f t="shared" si="6"/>
        <v>1.6</v>
      </c>
      <c r="K23" s="14">
        <f t="shared" si="2"/>
        <v>191084.79999999999</v>
      </c>
    </row>
    <row r="24" spans="1:11" x14ac:dyDescent="0.25">
      <c r="A24" s="24">
        <v>16</v>
      </c>
      <c r="B24" s="87"/>
      <c r="C24" s="7">
        <v>16</v>
      </c>
      <c r="D24" s="10">
        <f t="shared" si="3"/>
        <v>2040</v>
      </c>
      <c r="E24" s="10">
        <f t="shared" si="4"/>
        <v>818</v>
      </c>
      <c r="F24" s="10">
        <f t="shared" si="4"/>
        <v>2920</v>
      </c>
      <c r="G24" s="10">
        <f t="shared" si="5"/>
        <v>1</v>
      </c>
      <c r="H24" s="10">
        <f t="shared" si="0"/>
        <v>8.18</v>
      </c>
      <c r="I24" s="25">
        <f t="shared" si="1"/>
        <v>23885.599999999999</v>
      </c>
      <c r="J24" s="10">
        <f t="shared" si="6"/>
        <v>1.6</v>
      </c>
      <c r="K24" s="14">
        <f t="shared" si="2"/>
        <v>191084.79999999999</v>
      </c>
    </row>
    <row r="25" spans="1:11" x14ac:dyDescent="0.25">
      <c r="A25" s="24">
        <v>17</v>
      </c>
      <c r="B25" s="87"/>
      <c r="C25" s="7">
        <v>17</v>
      </c>
      <c r="D25" s="10">
        <f t="shared" si="3"/>
        <v>2041</v>
      </c>
      <c r="E25" s="10">
        <f t="shared" si="4"/>
        <v>818</v>
      </c>
      <c r="F25" s="10">
        <f t="shared" si="4"/>
        <v>2920</v>
      </c>
      <c r="G25" s="10">
        <f t="shared" si="5"/>
        <v>1</v>
      </c>
      <c r="H25" s="10">
        <f t="shared" si="0"/>
        <v>8.18</v>
      </c>
      <c r="I25" s="25">
        <f t="shared" si="1"/>
        <v>23885.599999999999</v>
      </c>
      <c r="J25" s="10">
        <f t="shared" si="6"/>
        <v>1.6</v>
      </c>
      <c r="K25" s="14">
        <f t="shared" si="2"/>
        <v>191084.79999999999</v>
      </c>
    </row>
    <row r="26" spans="1:11" x14ac:dyDescent="0.25">
      <c r="A26" s="24">
        <v>18</v>
      </c>
      <c r="B26" s="87"/>
      <c r="C26" s="7">
        <v>18</v>
      </c>
      <c r="D26" s="10">
        <f t="shared" si="3"/>
        <v>2042</v>
      </c>
      <c r="E26" s="10">
        <f t="shared" si="4"/>
        <v>818</v>
      </c>
      <c r="F26" s="10">
        <f t="shared" si="4"/>
        <v>2920</v>
      </c>
      <c r="G26" s="10">
        <f t="shared" si="5"/>
        <v>1</v>
      </c>
      <c r="H26" s="10">
        <f t="shared" si="0"/>
        <v>8.18</v>
      </c>
      <c r="I26" s="25">
        <f t="shared" si="1"/>
        <v>23885.599999999999</v>
      </c>
      <c r="J26" s="10">
        <f t="shared" si="6"/>
        <v>1.6</v>
      </c>
      <c r="K26" s="14">
        <f t="shared" si="2"/>
        <v>191084.79999999999</v>
      </c>
    </row>
    <row r="27" spans="1:11" x14ac:dyDescent="0.25">
      <c r="A27" s="24">
        <v>19</v>
      </c>
      <c r="B27" s="87"/>
      <c r="C27" s="7">
        <v>19</v>
      </c>
      <c r="D27" s="10">
        <f t="shared" si="3"/>
        <v>2043</v>
      </c>
      <c r="E27" s="10">
        <f t="shared" si="4"/>
        <v>818</v>
      </c>
      <c r="F27" s="10">
        <f t="shared" si="4"/>
        <v>2920</v>
      </c>
      <c r="G27" s="10">
        <f t="shared" si="5"/>
        <v>1</v>
      </c>
      <c r="H27" s="10">
        <f t="shared" si="0"/>
        <v>8.18</v>
      </c>
      <c r="I27" s="25">
        <f t="shared" si="1"/>
        <v>23885.599999999999</v>
      </c>
      <c r="J27" s="10">
        <f t="shared" si="6"/>
        <v>1.6</v>
      </c>
      <c r="K27" s="14">
        <f t="shared" si="2"/>
        <v>191084.79999999999</v>
      </c>
    </row>
    <row r="28" spans="1:11" x14ac:dyDescent="0.25">
      <c r="A28" s="24">
        <v>20</v>
      </c>
      <c r="B28" s="87"/>
      <c r="C28" s="7">
        <v>20</v>
      </c>
      <c r="D28" s="10">
        <f t="shared" si="3"/>
        <v>2044</v>
      </c>
      <c r="E28" s="10">
        <f t="shared" si="4"/>
        <v>818</v>
      </c>
      <c r="F28" s="10">
        <f t="shared" si="4"/>
        <v>2920</v>
      </c>
      <c r="G28" s="10">
        <f t="shared" si="5"/>
        <v>1</v>
      </c>
      <c r="H28" s="10">
        <f t="shared" si="0"/>
        <v>8.18</v>
      </c>
      <c r="I28" s="25">
        <f t="shared" si="1"/>
        <v>23885.599999999999</v>
      </c>
      <c r="J28" s="10">
        <f t="shared" si="6"/>
        <v>1.6</v>
      </c>
      <c r="K28" s="14">
        <f t="shared" si="2"/>
        <v>191084.79999999999</v>
      </c>
    </row>
    <row r="29" spans="1:11" x14ac:dyDescent="0.25">
      <c r="A29" s="24">
        <v>21</v>
      </c>
      <c r="B29" s="87"/>
      <c r="C29" s="7">
        <v>21</v>
      </c>
      <c r="D29" s="10">
        <f t="shared" si="3"/>
        <v>2045</v>
      </c>
      <c r="E29" s="10">
        <f t="shared" si="4"/>
        <v>818</v>
      </c>
      <c r="F29" s="10">
        <f t="shared" si="4"/>
        <v>2920</v>
      </c>
      <c r="G29" s="10">
        <f t="shared" si="5"/>
        <v>1</v>
      </c>
      <c r="H29" s="10">
        <f t="shared" si="0"/>
        <v>8.18</v>
      </c>
      <c r="I29" s="25">
        <f t="shared" si="1"/>
        <v>23885.599999999999</v>
      </c>
      <c r="J29" s="10">
        <f t="shared" si="6"/>
        <v>1.6</v>
      </c>
      <c r="K29" s="14">
        <f t="shared" si="2"/>
        <v>191084.79999999999</v>
      </c>
    </row>
    <row r="30" spans="1:11" x14ac:dyDescent="0.25">
      <c r="A30" s="24">
        <v>22</v>
      </c>
      <c r="B30" s="87"/>
      <c r="C30" s="7">
        <v>22</v>
      </c>
      <c r="D30" s="10">
        <f t="shared" si="3"/>
        <v>2046</v>
      </c>
      <c r="E30" s="10">
        <f t="shared" si="4"/>
        <v>818</v>
      </c>
      <c r="F30" s="10">
        <f t="shared" si="4"/>
        <v>2920</v>
      </c>
      <c r="G30" s="10">
        <f t="shared" si="5"/>
        <v>1</v>
      </c>
      <c r="H30" s="10">
        <f t="shared" si="0"/>
        <v>8.18</v>
      </c>
      <c r="I30" s="25">
        <f t="shared" si="1"/>
        <v>23885.599999999999</v>
      </c>
      <c r="J30" s="10">
        <f t="shared" si="6"/>
        <v>1.6</v>
      </c>
      <c r="K30" s="14">
        <f t="shared" si="2"/>
        <v>191084.79999999999</v>
      </c>
    </row>
    <row r="31" spans="1:11" x14ac:dyDescent="0.25">
      <c r="A31" s="24">
        <v>23</v>
      </c>
      <c r="B31" s="87"/>
      <c r="C31" s="7">
        <v>23</v>
      </c>
      <c r="D31" s="10">
        <f t="shared" si="3"/>
        <v>2047</v>
      </c>
      <c r="E31" s="10">
        <f t="shared" si="4"/>
        <v>818</v>
      </c>
      <c r="F31" s="10">
        <f t="shared" si="4"/>
        <v>2920</v>
      </c>
      <c r="G31" s="10">
        <f t="shared" si="5"/>
        <v>1</v>
      </c>
      <c r="H31" s="10">
        <f t="shared" si="0"/>
        <v>8.18</v>
      </c>
      <c r="I31" s="25">
        <f t="shared" si="1"/>
        <v>23885.599999999999</v>
      </c>
      <c r="J31" s="10">
        <f t="shared" si="6"/>
        <v>1.6</v>
      </c>
      <c r="K31" s="14">
        <f t="shared" si="2"/>
        <v>191084.79999999999</v>
      </c>
    </row>
    <row r="32" spans="1:11" x14ac:dyDescent="0.25">
      <c r="A32" s="24">
        <v>24</v>
      </c>
      <c r="B32" s="87"/>
      <c r="C32" s="7">
        <v>24</v>
      </c>
      <c r="D32" s="10">
        <f t="shared" si="3"/>
        <v>2048</v>
      </c>
      <c r="E32" s="10">
        <f t="shared" si="4"/>
        <v>818</v>
      </c>
      <c r="F32" s="10">
        <f t="shared" si="4"/>
        <v>2920</v>
      </c>
      <c r="G32" s="10">
        <f t="shared" si="5"/>
        <v>1</v>
      </c>
      <c r="H32" s="10">
        <f t="shared" si="0"/>
        <v>8.18</v>
      </c>
      <c r="I32" s="25">
        <f t="shared" si="1"/>
        <v>23885.599999999999</v>
      </c>
      <c r="J32" s="10">
        <f t="shared" si="6"/>
        <v>1.6</v>
      </c>
      <c r="K32" s="14">
        <f t="shared" si="2"/>
        <v>191084.79999999999</v>
      </c>
    </row>
    <row r="33" spans="1:11" ht="15.75" thickBot="1" x14ac:dyDescent="0.3">
      <c r="A33" s="26">
        <v>25</v>
      </c>
      <c r="B33" s="88"/>
      <c r="C33" s="11">
        <v>25</v>
      </c>
      <c r="D33" s="12">
        <f t="shared" si="3"/>
        <v>2049</v>
      </c>
      <c r="E33" s="12">
        <f t="shared" si="4"/>
        <v>818</v>
      </c>
      <c r="F33" s="12">
        <f t="shared" si="4"/>
        <v>2920</v>
      </c>
      <c r="G33" s="12">
        <f t="shared" si="5"/>
        <v>1</v>
      </c>
      <c r="H33" s="12">
        <f t="shared" si="0"/>
        <v>8.18</v>
      </c>
      <c r="I33" s="27">
        <f t="shared" si="1"/>
        <v>23885.599999999999</v>
      </c>
      <c r="J33" s="12">
        <f t="shared" si="6"/>
        <v>1.6</v>
      </c>
      <c r="K33" s="28">
        <f t="shared" si="2"/>
        <v>191084.79999999999</v>
      </c>
    </row>
    <row r="34" spans="1:11" ht="31.5" customHeight="1" thickBot="1" x14ac:dyDescent="0.3">
      <c r="A34" s="29"/>
      <c r="B34" s="30" t="s">
        <v>10</v>
      </c>
      <c r="C34" s="15"/>
      <c r="D34" s="16"/>
      <c r="E34" s="31"/>
      <c r="F34" s="31"/>
      <c r="G34" s="31"/>
      <c r="H34" s="31"/>
      <c r="I34" s="31"/>
      <c r="J34" s="31"/>
      <c r="K34" s="32">
        <f>SUM(K9:K33)</f>
        <v>4777119.9999999981</v>
      </c>
    </row>
    <row r="35" spans="1:11" x14ac:dyDescent="0.25">
      <c r="A35" s="33">
        <v>1</v>
      </c>
      <c r="B35" s="89" t="s">
        <v>25</v>
      </c>
      <c r="C35" s="34">
        <v>1</v>
      </c>
      <c r="D35" s="35">
        <v>2025</v>
      </c>
      <c r="E35" s="35">
        <f>409*3</f>
        <v>1227</v>
      </c>
      <c r="F35" s="35">
        <f>+F9</f>
        <v>2920</v>
      </c>
      <c r="G35" s="35">
        <f>+G9</f>
        <v>1</v>
      </c>
      <c r="H35" s="35">
        <f t="shared" ref="H35:H59" si="7">+E35*G35/100</f>
        <v>12.27</v>
      </c>
      <c r="I35" s="36">
        <f>+H35*F35</f>
        <v>35828.400000000001</v>
      </c>
      <c r="J35" s="35">
        <v>1.6</v>
      </c>
      <c r="K35" s="37">
        <f>+I35*J35*5</f>
        <v>286627.20000000001</v>
      </c>
    </row>
    <row r="36" spans="1:11" x14ac:dyDescent="0.25">
      <c r="A36" s="38">
        <v>2</v>
      </c>
      <c r="B36" s="90"/>
      <c r="C36" s="39">
        <v>2</v>
      </c>
      <c r="D36" s="40">
        <f>+D35+1</f>
        <v>2026</v>
      </c>
      <c r="E36" s="40">
        <f>+E35</f>
        <v>1227</v>
      </c>
      <c r="F36" s="40">
        <f>+F35</f>
        <v>2920</v>
      </c>
      <c r="G36" s="40">
        <f>+G35</f>
        <v>1</v>
      </c>
      <c r="H36" s="40">
        <f t="shared" si="7"/>
        <v>12.27</v>
      </c>
      <c r="I36" s="5">
        <f t="shared" ref="I36:I59" si="8">+H36*F36</f>
        <v>35828.400000000001</v>
      </c>
      <c r="J36" s="40">
        <f>+J35</f>
        <v>1.6</v>
      </c>
      <c r="K36" s="41">
        <f t="shared" ref="K36:K59" si="9">+I36*J36*5</f>
        <v>286627.20000000001</v>
      </c>
    </row>
    <row r="37" spans="1:11" x14ac:dyDescent="0.25">
      <c r="A37" s="38">
        <v>3</v>
      </c>
      <c r="B37" s="90"/>
      <c r="C37" s="39">
        <v>3</v>
      </c>
      <c r="D37" s="40">
        <f t="shared" ref="D37:D59" si="10">+D36+1</f>
        <v>2027</v>
      </c>
      <c r="E37" s="40">
        <f t="shared" ref="E37:F59" si="11">+E36</f>
        <v>1227</v>
      </c>
      <c r="F37" s="40">
        <f t="shared" si="11"/>
        <v>2920</v>
      </c>
      <c r="G37" s="40">
        <f t="shared" ref="G37:G59" si="12">+G36</f>
        <v>1</v>
      </c>
      <c r="H37" s="40">
        <f t="shared" si="7"/>
        <v>12.27</v>
      </c>
      <c r="I37" s="5">
        <f t="shared" si="8"/>
        <v>35828.400000000001</v>
      </c>
      <c r="J37" s="40">
        <f t="shared" ref="J37:J59" si="13">+J36</f>
        <v>1.6</v>
      </c>
      <c r="K37" s="41">
        <f t="shared" si="9"/>
        <v>286627.20000000001</v>
      </c>
    </row>
    <row r="38" spans="1:11" x14ac:dyDescent="0.25">
      <c r="A38" s="38">
        <v>4</v>
      </c>
      <c r="B38" s="90"/>
      <c r="C38" s="39">
        <v>4</v>
      </c>
      <c r="D38" s="40">
        <f t="shared" si="10"/>
        <v>2028</v>
      </c>
      <c r="E38" s="40">
        <f t="shared" si="11"/>
        <v>1227</v>
      </c>
      <c r="F38" s="40">
        <f t="shared" si="11"/>
        <v>2920</v>
      </c>
      <c r="G38" s="40">
        <f t="shared" si="12"/>
        <v>1</v>
      </c>
      <c r="H38" s="40">
        <f t="shared" si="7"/>
        <v>12.27</v>
      </c>
      <c r="I38" s="5">
        <f t="shared" si="8"/>
        <v>35828.400000000001</v>
      </c>
      <c r="J38" s="40">
        <f t="shared" si="13"/>
        <v>1.6</v>
      </c>
      <c r="K38" s="41">
        <f t="shared" si="9"/>
        <v>286627.20000000001</v>
      </c>
    </row>
    <row r="39" spans="1:11" x14ac:dyDescent="0.25">
      <c r="A39" s="38">
        <v>5</v>
      </c>
      <c r="B39" s="90"/>
      <c r="C39" s="39">
        <v>5</v>
      </c>
      <c r="D39" s="40">
        <f t="shared" si="10"/>
        <v>2029</v>
      </c>
      <c r="E39" s="40">
        <f t="shared" si="11"/>
        <v>1227</v>
      </c>
      <c r="F39" s="40">
        <f t="shared" si="11"/>
        <v>2920</v>
      </c>
      <c r="G39" s="40">
        <f t="shared" si="12"/>
        <v>1</v>
      </c>
      <c r="H39" s="40">
        <f t="shared" si="7"/>
        <v>12.27</v>
      </c>
      <c r="I39" s="5">
        <f t="shared" si="8"/>
        <v>35828.400000000001</v>
      </c>
      <c r="J39" s="40">
        <f t="shared" si="13"/>
        <v>1.6</v>
      </c>
      <c r="K39" s="41">
        <f t="shared" si="9"/>
        <v>286627.20000000001</v>
      </c>
    </row>
    <row r="40" spans="1:11" x14ac:dyDescent="0.25">
      <c r="A40" s="38">
        <v>6</v>
      </c>
      <c r="B40" s="90"/>
      <c r="C40" s="39">
        <v>6</v>
      </c>
      <c r="D40" s="40">
        <f t="shared" si="10"/>
        <v>2030</v>
      </c>
      <c r="E40" s="40">
        <f t="shared" si="11"/>
        <v>1227</v>
      </c>
      <c r="F40" s="40">
        <f t="shared" si="11"/>
        <v>2920</v>
      </c>
      <c r="G40" s="40">
        <f t="shared" si="12"/>
        <v>1</v>
      </c>
      <c r="H40" s="40">
        <f t="shared" si="7"/>
        <v>12.27</v>
      </c>
      <c r="I40" s="5">
        <f t="shared" si="8"/>
        <v>35828.400000000001</v>
      </c>
      <c r="J40" s="40">
        <f t="shared" si="13"/>
        <v>1.6</v>
      </c>
      <c r="K40" s="41">
        <f t="shared" si="9"/>
        <v>286627.20000000001</v>
      </c>
    </row>
    <row r="41" spans="1:11" x14ac:dyDescent="0.25">
      <c r="A41" s="38">
        <v>7</v>
      </c>
      <c r="B41" s="90"/>
      <c r="C41" s="39">
        <v>7</v>
      </c>
      <c r="D41" s="40">
        <f t="shared" si="10"/>
        <v>2031</v>
      </c>
      <c r="E41" s="40">
        <f t="shared" si="11"/>
        <v>1227</v>
      </c>
      <c r="F41" s="40">
        <f t="shared" si="11"/>
        <v>2920</v>
      </c>
      <c r="G41" s="40">
        <f t="shared" si="12"/>
        <v>1</v>
      </c>
      <c r="H41" s="40">
        <f t="shared" si="7"/>
        <v>12.27</v>
      </c>
      <c r="I41" s="5">
        <f t="shared" si="8"/>
        <v>35828.400000000001</v>
      </c>
      <c r="J41" s="40">
        <f t="shared" si="13"/>
        <v>1.6</v>
      </c>
      <c r="K41" s="41">
        <f t="shared" si="9"/>
        <v>286627.20000000001</v>
      </c>
    </row>
    <row r="42" spans="1:11" x14ac:dyDescent="0.25">
      <c r="A42" s="38">
        <v>8</v>
      </c>
      <c r="B42" s="90"/>
      <c r="C42" s="39">
        <v>8</v>
      </c>
      <c r="D42" s="40">
        <f t="shared" si="10"/>
        <v>2032</v>
      </c>
      <c r="E42" s="40">
        <f t="shared" si="11"/>
        <v>1227</v>
      </c>
      <c r="F42" s="40">
        <f t="shared" si="11"/>
        <v>2920</v>
      </c>
      <c r="G42" s="40">
        <f t="shared" si="12"/>
        <v>1</v>
      </c>
      <c r="H42" s="40">
        <f t="shared" si="7"/>
        <v>12.27</v>
      </c>
      <c r="I42" s="5">
        <f t="shared" si="8"/>
        <v>35828.400000000001</v>
      </c>
      <c r="J42" s="40">
        <f t="shared" si="13"/>
        <v>1.6</v>
      </c>
      <c r="K42" s="41">
        <f t="shared" si="9"/>
        <v>286627.20000000001</v>
      </c>
    </row>
    <row r="43" spans="1:11" x14ac:dyDescent="0.25">
      <c r="A43" s="38">
        <v>9</v>
      </c>
      <c r="B43" s="90"/>
      <c r="C43" s="39">
        <v>9</v>
      </c>
      <c r="D43" s="40">
        <f t="shared" si="10"/>
        <v>2033</v>
      </c>
      <c r="E43" s="40">
        <f t="shared" si="11"/>
        <v>1227</v>
      </c>
      <c r="F43" s="40">
        <f t="shared" si="11"/>
        <v>2920</v>
      </c>
      <c r="G43" s="40">
        <f t="shared" si="12"/>
        <v>1</v>
      </c>
      <c r="H43" s="40">
        <f t="shared" si="7"/>
        <v>12.27</v>
      </c>
      <c r="I43" s="5">
        <f t="shared" si="8"/>
        <v>35828.400000000001</v>
      </c>
      <c r="J43" s="40">
        <f t="shared" si="13"/>
        <v>1.6</v>
      </c>
      <c r="K43" s="41">
        <f t="shared" si="9"/>
        <v>286627.20000000001</v>
      </c>
    </row>
    <row r="44" spans="1:11" x14ac:dyDescent="0.25">
      <c r="A44" s="38">
        <v>10</v>
      </c>
      <c r="B44" s="90"/>
      <c r="C44" s="39">
        <v>10</v>
      </c>
      <c r="D44" s="40">
        <f t="shared" si="10"/>
        <v>2034</v>
      </c>
      <c r="E44" s="40">
        <f t="shared" si="11"/>
        <v>1227</v>
      </c>
      <c r="F44" s="40">
        <f t="shared" si="11"/>
        <v>2920</v>
      </c>
      <c r="G44" s="40">
        <f t="shared" si="12"/>
        <v>1</v>
      </c>
      <c r="H44" s="40">
        <f t="shared" si="7"/>
        <v>12.27</v>
      </c>
      <c r="I44" s="5">
        <f t="shared" si="8"/>
        <v>35828.400000000001</v>
      </c>
      <c r="J44" s="40">
        <f t="shared" si="13"/>
        <v>1.6</v>
      </c>
      <c r="K44" s="41">
        <f t="shared" si="9"/>
        <v>286627.20000000001</v>
      </c>
    </row>
    <row r="45" spans="1:11" x14ac:dyDescent="0.25">
      <c r="A45" s="38">
        <v>11</v>
      </c>
      <c r="B45" s="90"/>
      <c r="C45" s="39">
        <v>11</v>
      </c>
      <c r="D45" s="40">
        <f t="shared" si="10"/>
        <v>2035</v>
      </c>
      <c r="E45" s="40">
        <f t="shared" si="11"/>
        <v>1227</v>
      </c>
      <c r="F45" s="40">
        <f t="shared" si="11"/>
        <v>2920</v>
      </c>
      <c r="G45" s="40">
        <f t="shared" si="12"/>
        <v>1</v>
      </c>
      <c r="H45" s="40">
        <f t="shared" si="7"/>
        <v>12.27</v>
      </c>
      <c r="I45" s="5">
        <f t="shared" si="8"/>
        <v>35828.400000000001</v>
      </c>
      <c r="J45" s="40">
        <f t="shared" si="13"/>
        <v>1.6</v>
      </c>
      <c r="K45" s="41">
        <f t="shared" si="9"/>
        <v>286627.20000000001</v>
      </c>
    </row>
    <row r="46" spans="1:11" x14ac:dyDescent="0.25">
      <c r="A46" s="38">
        <v>12</v>
      </c>
      <c r="B46" s="90"/>
      <c r="C46" s="39">
        <v>12</v>
      </c>
      <c r="D46" s="40">
        <f t="shared" si="10"/>
        <v>2036</v>
      </c>
      <c r="E46" s="40">
        <f t="shared" si="11"/>
        <v>1227</v>
      </c>
      <c r="F46" s="40">
        <f t="shared" si="11"/>
        <v>2920</v>
      </c>
      <c r="G46" s="40">
        <f t="shared" si="12"/>
        <v>1</v>
      </c>
      <c r="H46" s="40">
        <f t="shared" si="7"/>
        <v>12.27</v>
      </c>
      <c r="I46" s="5">
        <f t="shared" si="8"/>
        <v>35828.400000000001</v>
      </c>
      <c r="J46" s="40">
        <f t="shared" si="13"/>
        <v>1.6</v>
      </c>
      <c r="K46" s="41">
        <f t="shared" si="9"/>
        <v>286627.20000000001</v>
      </c>
    </row>
    <row r="47" spans="1:11" x14ac:dyDescent="0.25">
      <c r="A47" s="38">
        <v>13</v>
      </c>
      <c r="B47" s="90"/>
      <c r="C47" s="39">
        <v>13</v>
      </c>
      <c r="D47" s="40">
        <f t="shared" si="10"/>
        <v>2037</v>
      </c>
      <c r="E47" s="40">
        <f t="shared" si="11"/>
        <v>1227</v>
      </c>
      <c r="F47" s="40">
        <f t="shared" si="11"/>
        <v>2920</v>
      </c>
      <c r="G47" s="40">
        <f t="shared" si="12"/>
        <v>1</v>
      </c>
      <c r="H47" s="40">
        <f t="shared" si="7"/>
        <v>12.27</v>
      </c>
      <c r="I47" s="5">
        <f t="shared" si="8"/>
        <v>35828.400000000001</v>
      </c>
      <c r="J47" s="40">
        <f t="shared" si="13"/>
        <v>1.6</v>
      </c>
      <c r="K47" s="41">
        <f t="shared" si="9"/>
        <v>286627.20000000001</v>
      </c>
    </row>
    <row r="48" spans="1:11" x14ac:dyDescent="0.25">
      <c r="A48" s="38">
        <v>14</v>
      </c>
      <c r="B48" s="90"/>
      <c r="C48" s="39">
        <v>14</v>
      </c>
      <c r="D48" s="40">
        <f t="shared" si="10"/>
        <v>2038</v>
      </c>
      <c r="E48" s="40">
        <f t="shared" si="11"/>
        <v>1227</v>
      </c>
      <c r="F48" s="40">
        <f t="shared" si="11"/>
        <v>2920</v>
      </c>
      <c r="G48" s="40">
        <f t="shared" si="12"/>
        <v>1</v>
      </c>
      <c r="H48" s="40">
        <f t="shared" si="7"/>
        <v>12.27</v>
      </c>
      <c r="I48" s="5">
        <f t="shared" si="8"/>
        <v>35828.400000000001</v>
      </c>
      <c r="J48" s="40">
        <f t="shared" si="13"/>
        <v>1.6</v>
      </c>
      <c r="K48" s="41">
        <f t="shared" si="9"/>
        <v>286627.20000000001</v>
      </c>
    </row>
    <row r="49" spans="1:11" x14ac:dyDescent="0.25">
      <c r="A49" s="38">
        <v>15</v>
      </c>
      <c r="B49" s="90"/>
      <c r="C49" s="39">
        <v>15</v>
      </c>
      <c r="D49" s="40">
        <f t="shared" si="10"/>
        <v>2039</v>
      </c>
      <c r="E49" s="40">
        <f t="shared" si="11"/>
        <v>1227</v>
      </c>
      <c r="F49" s="40">
        <f t="shared" si="11"/>
        <v>2920</v>
      </c>
      <c r="G49" s="40">
        <f t="shared" si="12"/>
        <v>1</v>
      </c>
      <c r="H49" s="40">
        <f t="shared" si="7"/>
        <v>12.27</v>
      </c>
      <c r="I49" s="5">
        <f t="shared" si="8"/>
        <v>35828.400000000001</v>
      </c>
      <c r="J49" s="40">
        <f t="shared" si="13"/>
        <v>1.6</v>
      </c>
      <c r="K49" s="41">
        <f t="shared" si="9"/>
        <v>286627.20000000001</v>
      </c>
    </row>
    <row r="50" spans="1:11" x14ac:dyDescent="0.25">
      <c r="A50" s="38">
        <v>16</v>
      </c>
      <c r="B50" s="90"/>
      <c r="C50" s="39">
        <v>16</v>
      </c>
      <c r="D50" s="40">
        <f t="shared" si="10"/>
        <v>2040</v>
      </c>
      <c r="E50" s="40">
        <f t="shared" si="11"/>
        <v>1227</v>
      </c>
      <c r="F50" s="40">
        <f t="shared" si="11"/>
        <v>2920</v>
      </c>
      <c r="G50" s="40">
        <f t="shared" si="12"/>
        <v>1</v>
      </c>
      <c r="H50" s="40">
        <f t="shared" si="7"/>
        <v>12.27</v>
      </c>
      <c r="I50" s="5">
        <f t="shared" si="8"/>
        <v>35828.400000000001</v>
      </c>
      <c r="J50" s="40">
        <f t="shared" si="13"/>
        <v>1.6</v>
      </c>
      <c r="K50" s="41">
        <f t="shared" si="9"/>
        <v>286627.20000000001</v>
      </c>
    </row>
    <row r="51" spans="1:11" x14ac:dyDescent="0.25">
      <c r="A51" s="38">
        <v>17</v>
      </c>
      <c r="B51" s="90"/>
      <c r="C51" s="39">
        <v>17</v>
      </c>
      <c r="D51" s="40">
        <f t="shared" si="10"/>
        <v>2041</v>
      </c>
      <c r="E51" s="40">
        <f t="shared" si="11"/>
        <v>1227</v>
      </c>
      <c r="F51" s="40">
        <f t="shared" si="11"/>
        <v>2920</v>
      </c>
      <c r="G51" s="40">
        <f t="shared" si="12"/>
        <v>1</v>
      </c>
      <c r="H51" s="40">
        <f t="shared" si="7"/>
        <v>12.27</v>
      </c>
      <c r="I51" s="5">
        <f t="shared" si="8"/>
        <v>35828.400000000001</v>
      </c>
      <c r="J51" s="40">
        <f t="shared" si="13"/>
        <v>1.6</v>
      </c>
      <c r="K51" s="41">
        <f t="shared" si="9"/>
        <v>286627.20000000001</v>
      </c>
    </row>
    <row r="52" spans="1:11" x14ac:dyDescent="0.25">
      <c r="A52" s="38">
        <v>18</v>
      </c>
      <c r="B52" s="90"/>
      <c r="C52" s="39">
        <v>18</v>
      </c>
      <c r="D52" s="40">
        <f t="shared" si="10"/>
        <v>2042</v>
      </c>
      <c r="E52" s="40">
        <f t="shared" si="11"/>
        <v>1227</v>
      </c>
      <c r="F52" s="40">
        <f t="shared" si="11"/>
        <v>2920</v>
      </c>
      <c r="G52" s="40">
        <f t="shared" si="12"/>
        <v>1</v>
      </c>
      <c r="H52" s="40">
        <f t="shared" si="7"/>
        <v>12.27</v>
      </c>
      <c r="I52" s="5">
        <f t="shared" si="8"/>
        <v>35828.400000000001</v>
      </c>
      <c r="J52" s="40">
        <f t="shared" si="13"/>
        <v>1.6</v>
      </c>
      <c r="K52" s="41">
        <f t="shared" si="9"/>
        <v>286627.20000000001</v>
      </c>
    </row>
    <row r="53" spans="1:11" x14ac:dyDescent="0.25">
      <c r="A53" s="38">
        <v>19</v>
      </c>
      <c r="B53" s="90"/>
      <c r="C53" s="39">
        <v>19</v>
      </c>
      <c r="D53" s="40">
        <f t="shared" si="10"/>
        <v>2043</v>
      </c>
      <c r="E53" s="40">
        <f t="shared" si="11"/>
        <v>1227</v>
      </c>
      <c r="F53" s="40">
        <f t="shared" si="11"/>
        <v>2920</v>
      </c>
      <c r="G53" s="40">
        <f t="shared" si="12"/>
        <v>1</v>
      </c>
      <c r="H53" s="40">
        <f t="shared" si="7"/>
        <v>12.27</v>
      </c>
      <c r="I53" s="5">
        <f t="shared" si="8"/>
        <v>35828.400000000001</v>
      </c>
      <c r="J53" s="40">
        <f t="shared" si="13"/>
        <v>1.6</v>
      </c>
      <c r="K53" s="41">
        <f t="shared" si="9"/>
        <v>286627.20000000001</v>
      </c>
    </row>
    <row r="54" spans="1:11" x14ac:dyDescent="0.25">
      <c r="A54" s="38">
        <v>20</v>
      </c>
      <c r="B54" s="90"/>
      <c r="C54" s="39">
        <v>20</v>
      </c>
      <c r="D54" s="40">
        <f t="shared" si="10"/>
        <v>2044</v>
      </c>
      <c r="E54" s="40">
        <f t="shared" si="11"/>
        <v>1227</v>
      </c>
      <c r="F54" s="40">
        <f t="shared" si="11"/>
        <v>2920</v>
      </c>
      <c r="G54" s="40">
        <f t="shared" si="12"/>
        <v>1</v>
      </c>
      <c r="H54" s="40">
        <f t="shared" si="7"/>
        <v>12.27</v>
      </c>
      <c r="I54" s="5">
        <f t="shared" si="8"/>
        <v>35828.400000000001</v>
      </c>
      <c r="J54" s="40">
        <f t="shared" si="13"/>
        <v>1.6</v>
      </c>
      <c r="K54" s="41">
        <f t="shared" si="9"/>
        <v>286627.20000000001</v>
      </c>
    </row>
    <row r="55" spans="1:11" x14ac:dyDescent="0.25">
      <c r="A55" s="38">
        <v>21</v>
      </c>
      <c r="B55" s="90"/>
      <c r="C55" s="39">
        <v>21</v>
      </c>
      <c r="D55" s="40">
        <f t="shared" si="10"/>
        <v>2045</v>
      </c>
      <c r="E55" s="40">
        <f t="shared" si="11"/>
        <v>1227</v>
      </c>
      <c r="F55" s="40">
        <f t="shared" si="11"/>
        <v>2920</v>
      </c>
      <c r="G55" s="40">
        <f t="shared" si="12"/>
        <v>1</v>
      </c>
      <c r="H55" s="40">
        <f t="shared" si="7"/>
        <v>12.27</v>
      </c>
      <c r="I55" s="5">
        <f t="shared" si="8"/>
        <v>35828.400000000001</v>
      </c>
      <c r="J55" s="40">
        <f t="shared" si="13"/>
        <v>1.6</v>
      </c>
      <c r="K55" s="41">
        <f t="shared" si="9"/>
        <v>286627.20000000001</v>
      </c>
    </row>
    <row r="56" spans="1:11" x14ac:dyDescent="0.25">
      <c r="A56" s="38">
        <v>22</v>
      </c>
      <c r="B56" s="90"/>
      <c r="C56" s="39">
        <v>22</v>
      </c>
      <c r="D56" s="40">
        <f t="shared" si="10"/>
        <v>2046</v>
      </c>
      <c r="E56" s="40">
        <f t="shared" si="11"/>
        <v>1227</v>
      </c>
      <c r="F56" s="40">
        <f t="shared" si="11"/>
        <v>2920</v>
      </c>
      <c r="G56" s="40">
        <f t="shared" si="12"/>
        <v>1</v>
      </c>
      <c r="H56" s="40">
        <f t="shared" si="7"/>
        <v>12.27</v>
      </c>
      <c r="I56" s="5">
        <f t="shared" si="8"/>
        <v>35828.400000000001</v>
      </c>
      <c r="J56" s="40">
        <f t="shared" si="13"/>
        <v>1.6</v>
      </c>
      <c r="K56" s="41">
        <f t="shared" si="9"/>
        <v>286627.20000000001</v>
      </c>
    </row>
    <row r="57" spans="1:11" x14ac:dyDescent="0.25">
      <c r="A57" s="38">
        <v>23</v>
      </c>
      <c r="B57" s="90"/>
      <c r="C57" s="39">
        <v>23</v>
      </c>
      <c r="D57" s="40">
        <f t="shared" si="10"/>
        <v>2047</v>
      </c>
      <c r="E57" s="40">
        <f t="shared" si="11"/>
        <v>1227</v>
      </c>
      <c r="F57" s="40">
        <f t="shared" si="11"/>
        <v>2920</v>
      </c>
      <c r="G57" s="40">
        <f t="shared" si="12"/>
        <v>1</v>
      </c>
      <c r="H57" s="40">
        <f t="shared" si="7"/>
        <v>12.27</v>
      </c>
      <c r="I57" s="5">
        <f t="shared" si="8"/>
        <v>35828.400000000001</v>
      </c>
      <c r="J57" s="40">
        <f t="shared" si="13"/>
        <v>1.6</v>
      </c>
      <c r="K57" s="41">
        <f t="shared" si="9"/>
        <v>286627.20000000001</v>
      </c>
    </row>
    <row r="58" spans="1:11" x14ac:dyDescent="0.25">
      <c r="A58" s="38">
        <v>24</v>
      </c>
      <c r="B58" s="90"/>
      <c r="C58" s="39">
        <v>24</v>
      </c>
      <c r="D58" s="40">
        <f t="shared" si="10"/>
        <v>2048</v>
      </c>
      <c r="E58" s="40">
        <f t="shared" si="11"/>
        <v>1227</v>
      </c>
      <c r="F58" s="40">
        <f t="shared" si="11"/>
        <v>2920</v>
      </c>
      <c r="G58" s="40">
        <f t="shared" si="12"/>
        <v>1</v>
      </c>
      <c r="H58" s="40">
        <f t="shared" si="7"/>
        <v>12.27</v>
      </c>
      <c r="I58" s="5">
        <f t="shared" si="8"/>
        <v>35828.400000000001</v>
      </c>
      <c r="J58" s="40">
        <f t="shared" si="13"/>
        <v>1.6</v>
      </c>
      <c r="K58" s="41">
        <f t="shared" si="9"/>
        <v>286627.20000000001</v>
      </c>
    </row>
    <row r="59" spans="1:11" ht="15.75" thickBot="1" x14ac:dyDescent="0.3">
      <c r="A59" s="42">
        <v>25</v>
      </c>
      <c r="B59" s="91"/>
      <c r="C59" s="43">
        <v>25</v>
      </c>
      <c r="D59" s="44">
        <f t="shared" si="10"/>
        <v>2049</v>
      </c>
      <c r="E59" s="44">
        <f t="shared" si="11"/>
        <v>1227</v>
      </c>
      <c r="F59" s="44">
        <f t="shared" si="11"/>
        <v>2920</v>
      </c>
      <c r="G59" s="44">
        <f t="shared" si="12"/>
        <v>1</v>
      </c>
      <c r="H59" s="44">
        <f t="shared" si="7"/>
        <v>12.27</v>
      </c>
      <c r="I59" s="6">
        <f t="shared" si="8"/>
        <v>35828.400000000001</v>
      </c>
      <c r="J59" s="44">
        <f t="shared" si="13"/>
        <v>1.6</v>
      </c>
      <c r="K59" s="45">
        <f t="shared" si="9"/>
        <v>286627.20000000001</v>
      </c>
    </row>
    <row r="60" spans="1:11" ht="31.5" customHeight="1" thickBot="1" x14ac:dyDescent="0.3">
      <c r="A60" s="46"/>
      <c r="B60" s="47" t="s">
        <v>26</v>
      </c>
      <c r="C60" s="48"/>
      <c r="D60" s="49"/>
      <c r="E60" s="50"/>
      <c r="F60" s="50"/>
      <c r="G60" s="50"/>
      <c r="H60" s="50"/>
      <c r="I60" s="50"/>
      <c r="J60" s="50"/>
      <c r="K60" s="51">
        <f>SUM(K35:K59)</f>
        <v>7165680.0000000028</v>
      </c>
    </row>
    <row r="61" spans="1:11" x14ac:dyDescent="0.25">
      <c r="A61" s="22">
        <v>1</v>
      </c>
      <c r="B61" s="86" t="s">
        <v>27</v>
      </c>
      <c r="C61" s="8">
        <v>1</v>
      </c>
      <c r="D61" s="9">
        <v>2025</v>
      </c>
      <c r="E61" s="9">
        <f>409*2</f>
        <v>818</v>
      </c>
      <c r="F61" s="9">
        <f>+F35</f>
        <v>2920</v>
      </c>
      <c r="G61" s="9">
        <f>+G35</f>
        <v>1</v>
      </c>
      <c r="H61" s="9">
        <f t="shared" ref="H61:H85" si="14">+E61*G61/100</f>
        <v>8.18</v>
      </c>
      <c r="I61" s="23">
        <f>+H61*F61</f>
        <v>23885.599999999999</v>
      </c>
      <c r="J61" s="9">
        <v>1.6</v>
      </c>
      <c r="K61" s="13">
        <f>+I61*J61*5</f>
        <v>191084.79999999999</v>
      </c>
    </row>
    <row r="62" spans="1:11" x14ac:dyDescent="0.25">
      <c r="A62" s="24">
        <v>2</v>
      </c>
      <c r="B62" s="87"/>
      <c r="C62" s="7">
        <v>2</v>
      </c>
      <c r="D62" s="10">
        <f>+D61+1</f>
        <v>2026</v>
      </c>
      <c r="E62" s="10">
        <f>+E61</f>
        <v>818</v>
      </c>
      <c r="F62" s="10">
        <f>+F61</f>
        <v>2920</v>
      </c>
      <c r="G62" s="10">
        <f>+G61</f>
        <v>1</v>
      </c>
      <c r="H62" s="10">
        <f t="shared" si="14"/>
        <v>8.18</v>
      </c>
      <c r="I62" s="25">
        <f t="shared" ref="I62:I85" si="15">+H62*F62</f>
        <v>23885.599999999999</v>
      </c>
      <c r="J62" s="10">
        <f>+J61</f>
        <v>1.6</v>
      </c>
      <c r="K62" s="14">
        <f t="shared" ref="K62:K85" si="16">+I62*J62*5</f>
        <v>191084.79999999999</v>
      </c>
    </row>
    <row r="63" spans="1:11" x14ac:dyDescent="0.25">
      <c r="A63" s="24">
        <v>3</v>
      </c>
      <c r="B63" s="87"/>
      <c r="C63" s="7">
        <v>3</v>
      </c>
      <c r="D63" s="10">
        <f t="shared" ref="D63:D85" si="17">+D62+1</f>
        <v>2027</v>
      </c>
      <c r="E63" s="10">
        <f t="shared" ref="E63:F85" si="18">+E62</f>
        <v>818</v>
      </c>
      <c r="F63" s="10">
        <f t="shared" si="18"/>
        <v>2920</v>
      </c>
      <c r="G63" s="10">
        <f t="shared" ref="G63:G85" si="19">+G62</f>
        <v>1</v>
      </c>
      <c r="H63" s="10">
        <f t="shared" si="14"/>
        <v>8.18</v>
      </c>
      <c r="I63" s="25">
        <f t="shared" si="15"/>
        <v>23885.599999999999</v>
      </c>
      <c r="J63" s="10">
        <f t="shared" ref="J63:J85" si="20">+J62</f>
        <v>1.6</v>
      </c>
      <c r="K63" s="14">
        <f t="shared" si="16"/>
        <v>191084.79999999999</v>
      </c>
    </row>
    <row r="64" spans="1:11" x14ac:dyDescent="0.25">
      <c r="A64" s="24">
        <v>4</v>
      </c>
      <c r="B64" s="87"/>
      <c r="C64" s="7">
        <v>4</v>
      </c>
      <c r="D64" s="10">
        <f t="shared" si="17"/>
        <v>2028</v>
      </c>
      <c r="E64" s="10">
        <f t="shared" si="18"/>
        <v>818</v>
      </c>
      <c r="F64" s="10">
        <f t="shared" si="18"/>
        <v>2920</v>
      </c>
      <c r="G64" s="10">
        <f t="shared" si="19"/>
        <v>1</v>
      </c>
      <c r="H64" s="10">
        <f t="shared" si="14"/>
        <v>8.18</v>
      </c>
      <c r="I64" s="25">
        <f t="shared" si="15"/>
        <v>23885.599999999999</v>
      </c>
      <c r="J64" s="10">
        <f t="shared" si="20"/>
        <v>1.6</v>
      </c>
      <c r="K64" s="14">
        <f t="shared" si="16"/>
        <v>191084.79999999999</v>
      </c>
    </row>
    <row r="65" spans="1:11" x14ac:dyDescent="0.25">
      <c r="A65" s="24">
        <v>5</v>
      </c>
      <c r="B65" s="87"/>
      <c r="C65" s="7">
        <v>5</v>
      </c>
      <c r="D65" s="10">
        <f t="shared" si="17"/>
        <v>2029</v>
      </c>
      <c r="E65" s="10">
        <f t="shared" si="18"/>
        <v>818</v>
      </c>
      <c r="F65" s="10">
        <f t="shared" si="18"/>
        <v>2920</v>
      </c>
      <c r="G65" s="10">
        <f t="shared" si="19"/>
        <v>1</v>
      </c>
      <c r="H65" s="10">
        <f t="shared" si="14"/>
        <v>8.18</v>
      </c>
      <c r="I65" s="25">
        <f t="shared" si="15"/>
        <v>23885.599999999999</v>
      </c>
      <c r="J65" s="10">
        <f t="shared" si="20"/>
        <v>1.6</v>
      </c>
      <c r="K65" s="14">
        <f t="shared" si="16"/>
        <v>191084.79999999999</v>
      </c>
    </row>
    <row r="66" spans="1:11" x14ac:dyDescent="0.25">
      <c r="A66" s="24">
        <v>6</v>
      </c>
      <c r="B66" s="87"/>
      <c r="C66" s="7">
        <v>6</v>
      </c>
      <c r="D66" s="10">
        <f t="shared" si="17"/>
        <v>2030</v>
      </c>
      <c r="E66" s="10">
        <f t="shared" si="18"/>
        <v>818</v>
      </c>
      <c r="F66" s="10">
        <f t="shared" si="18"/>
        <v>2920</v>
      </c>
      <c r="G66" s="10">
        <f t="shared" si="19"/>
        <v>1</v>
      </c>
      <c r="H66" s="10">
        <f t="shared" si="14"/>
        <v>8.18</v>
      </c>
      <c r="I66" s="25">
        <f t="shared" si="15"/>
        <v>23885.599999999999</v>
      </c>
      <c r="J66" s="10">
        <f t="shared" si="20"/>
        <v>1.6</v>
      </c>
      <c r="K66" s="14">
        <f t="shared" si="16"/>
        <v>191084.79999999999</v>
      </c>
    </row>
    <row r="67" spans="1:11" x14ac:dyDescent="0.25">
      <c r="A67" s="24">
        <v>7</v>
      </c>
      <c r="B67" s="87"/>
      <c r="C67" s="7">
        <v>7</v>
      </c>
      <c r="D67" s="10">
        <f t="shared" si="17"/>
        <v>2031</v>
      </c>
      <c r="E67" s="10">
        <f t="shared" si="18"/>
        <v>818</v>
      </c>
      <c r="F67" s="10">
        <f t="shared" si="18"/>
        <v>2920</v>
      </c>
      <c r="G67" s="10">
        <f t="shared" si="19"/>
        <v>1</v>
      </c>
      <c r="H67" s="10">
        <f t="shared" si="14"/>
        <v>8.18</v>
      </c>
      <c r="I67" s="25">
        <f t="shared" si="15"/>
        <v>23885.599999999999</v>
      </c>
      <c r="J67" s="10">
        <f t="shared" si="20"/>
        <v>1.6</v>
      </c>
      <c r="K67" s="14">
        <f t="shared" si="16"/>
        <v>191084.79999999999</v>
      </c>
    </row>
    <row r="68" spans="1:11" x14ac:dyDescent="0.25">
      <c r="A68" s="24">
        <v>8</v>
      </c>
      <c r="B68" s="87"/>
      <c r="C68" s="7">
        <v>8</v>
      </c>
      <c r="D68" s="10">
        <f t="shared" si="17"/>
        <v>2032</v>
      </c>
      <c r="E68" s="10">
        <f t="shared" si="18"/>
        <v>818</v>
      </c>
      <c r="F68" s="10">
        <f t="shared" si="18"/>
        <v>2920</v>
      </c>
      <c r="G68" s="10">
        <f t="shared" si="19"/>
        <v>1</v>
      </c>
      <c r="H68" s="10">
        <f t="shared" si="14"/>
        <v>8.18</v>
      </c>
      <c r="I68" s="25">
        <f t="shared" si="15"/>
        <v>23885.599999999999</v>
      </c>
      <c r="J68" s="10">
        <f t="shared" si="20"/>
        <v>1.6</v>
      </c>
      <c r="K68" s="14">
        <f t="shared" si="16"/>
        <v>191084.79999999999</v>
      </c>
    </row>
    <row r="69" spans="1:11" x14ac:dyDescent="0.25">
      <c r="A69" s="24">
        <v>9</v>
      </c>
      <c r="B69" s="87"/>
      <c r="C69" s="7">
        <v>9</v>
      </c>
      <c r="D69" s="10">
        <f t="shared" si="17"/>
        <v>2033</v>
      </c>
      <c r="E69" s="10">
        <f t="shared" si="18"/>
        <v>818</v>
      </c>
      <c r="F69" s="10">
        <f t="shared" si="18"/>
        <v>2920</v>
      </c>
      <c r="G69" s="10">
        <f t="shared" si="19"/>
        <v>1</v>
      </c>
      <c r="H69" s="10">
        <f t="shared" si="14"/>
        <v>8.18</v>
      </c>
      <c r="I69" s="25">
        <f t="shared" si="15"/>
        <v>23885.599999999999</v>
      </c>
      <c r="J69" s="10">
        <f t="shared" si="20"/>
        <v>1.6</v>
      </c>
      <c r="K69" s="14">
        <f t="shared" si="16"/>
        <v>191084.79999999999</v>
      </c>
    </row>
    <row r="70" spans="1:11" x14ac:dyDescent="0.25">
      <c r="A70" s="24">
        <v>10</v>
      </c>
      <c r="B70" s="87"/>
      <c r="C70" s="7">
        <v>10</v>
      </c>
      <c r="D70" s="10">
        <f t="shared" si="17"/>
        <v>2034</v>
      </c>
      <c r="E70" s="10">
        <f t="shared" si="18"/>
        <v>818</v>
      </c>
      <c r="F70" s="10">
        <f t="shared" si="18"/>
        <v>2920</v>
      </c>
      <c r="G70" s="10">
        <f t="shared" si="19"/>
        <v>1</v>
      </c>
      <c r="H70" s="10">
        <f t="shared" si="14"/>
        <v>8.18</v>
      </c>
      <c r="I70" s="25">
        <f t="shared" si="15"/>
        <v>23885.599999999999</v>
      </c>
      <c r="J70" s="10">
        <f t="shared" si="20"/>
        <v>1.6</v>
      </c>
      <c r="K70" s="14">
        <f t="shared" si="16"/>
        <v>191084.79999999999</v>
      </c>
    </row>
    <row r="71" spans="1:11" x14ac:dyDescent="0.25">
      <c r="A71" s="24">
        <v>11</v>
      </c>
      <c r="B71" s="87"/>
      <c r="C71" s="7">
        <v>11</v>
      </c>
      <c r="D71" s="10">
        <f t="shared" si="17"/>
        <v>2035</v>
      </c>
      <c r="E71" s="10">
        <f t="shared" si="18"/>
        <v>818</v>
      </c>
      <c r="F71" s="10">
        <f t="shared" si="18"/>
        <v>2920</v>
      </c>
      <c r="G71" s="10">
        <f t="shared" si="19"/>
        <v>1</v>
      </c>
      <c r="H71" s="10">
        <f t="shared" si="14"/>
        <v>8.18</v>
      </c>
      <c r="I71" s="25">
        <f t="shared" si="15"/>
        <v>23885.599999999999</v>
      </c>
      <c r="J71" s="10">
        <f t="shared" si="20"/>
        <v>1.6</v>
      </c>
      <c r="K71" s="14">
        <f t="shared" si="16"/>
        <v>191084.79999999999</v>
      </c>
    </row>
    <row r="72" spans="1:11" x14ac:dyDescent="0.25">
      <c r="A72" s="24">
        <v>12</v>
      </c>
      <c r="B72" s="87"/>
      <c r="C72" s="7">
        <v>12</v>
      </c>
      <c r="D72" s="10">
        <f t="shared" si="17"/>
        <v>2036</v>
      </c>
      <c r="E72" s="10">
        <f t="shared" si="18"/>
        <v>818</v>
      </c>
      <c r="F72" s="10">
        <f t="shared" si="18"/>
        <v>2920</v>
      </c>
      <c r="G72" s="10">
        <f t="shared" si="19"/>
        <v>1</v>
      </c>
      <c r="H72" s="10">
        <f t="shared" si="14"/>
        <v>8.18</v>
      </c>
      <c r="I72" s="25">
        <f t="shared" si="15"/>
        <v>23885.599999999999</v>
      </c>
      <c r="J72" s="10">
        <f t="shared" si="20"/>
        <v>1.6</v>
      </c>
      <c r="K72" s="14">
        <f t="shared" si="16"/>
        <v>191084.79999999999</v>
      </c>
    </row>
    <row r="73" spans="1:11" x14ac:dyDescent="0.25">
      <c r="A73" s="24">
        <v>13</v>
      </c>
      <c r="B73" s="87"/>
      <c r="C73" s="7">
        <v>13</v>
      </c>
      <c r="D73" s="10">
        <f t="shared" si="17"/>
        <v>2037</v>
      </c>
      <c r="E73" s="10">
        <f t="shared" si="18"/>
        <v>818</v>
      </c>
      <c r="F73" s="10">
        <f t="shared" si="18"/>
        <v>2920</v>
      </c>
      <c r="G73" s="10">
        <f t="shared" si="19"/>
        <v>1</v>
      </c>
      <c r="H73" s="10">
        <f t="shared" si="14"/>
        <v>8.18</v>
      </c>
      <c r="I73" s="25">
        <f t="shared" si="15"/>
        <v>23885.599999999999</v>
      </c>
      <c r="J73" s="10">
        <f t="shared" si="20"/>
        <v>1.6</v>
      </c>
      <c r="K73" s="14">
        <f t="shared" si="16"/>
        <v>191084.79999999999</v>
      </c>
    </row>
    <row r="74" spans="1:11" x14ac:dyDescent="0.25">
      <c r="A74" s="24">
        <v>14</v>
      </c>
      <c r="B74" s="87"/>
      <c r="C74" s="7">
        <v>14</v>
      </c>
      <c r="D74" s="10">
        <f t="shared" si="17"/>
        <v>2038</v>
      </c>
      <c r="E74" s="10">
        <f t="shared" si="18"/>
        <v>818</v>
      </c>
      <c r="F74" s="10">
        <f t="shared" si="18"/>
        <v>2920</v>
      </c>
      <c r="G74" s="10">
        <f t="shared" si="19"/>
        <v>1</v>
      </c>
      <c r="H74" s="10">
        <f t="shared" si="14"/>
        <v>8.18</v>
      </c>
      <c r="I74" s="25">
        <f t="shared" si="15"/>
        <v>23885.599999999999</v>
      </c>
      <c r="J74" s="10">
        <f t="shared" si="20"/>
        <v>1.6</v>
      </c>
      <c r="K74" s="14">
        <f t="shared" si="16"/>
        <v>191084.79999999999</v>
      </c>
    </row>
    <row r="75" spans="1:11" x14ac:dyDescent="0.25">
      <c r="A75" s="24">
        <v>15</v>
      </c>
      <c r="B75" s="87"/>
      <c r="C75" s="7">
        <v>15</v>
      </c>
      <c r="D75" s="10">
        <f t="shared" si="17"/>
        <v>2039</v>
      </c>
      <c r="E75" s="10">
        <f t="shared" si="18"/>
        <v>818</v>
      </c>
      <c r="F75" s="10">
        <f t="shared" si="18"/>
        <v>2920</v>
      </c>
      <c r="G75" s="10">
        <f t="shared" si="19"/>
        <v>1</v>
      </c>
      <c r="H75" s="10">
        <f t="shared" si="14"/>
        <v>8.18</v>
      </c>
      <c r="I75" s="25">
        <f t="shared" si="15"/>
        <v>23885.599999999999</v>
      </c>
      <c r="J75" s="10">
        <f t="shared" si="20"/>
        <v>1.6</v>
      </c>
      <c r="K75" s="14">
        <f t="shared" si="16"/>
        <v>191084.79999999999</v>
      </c>
    </row>
    <row r="76" spans="1:11" x14ac:dyDescent="0.25">
      <c r="A76" s="24">
        <v>16</v>
      </c>
      <c r="B76" s="87"/>
      <c r="C76" s="7">
        <v>16</v>
      </c>
      <c r="D76" s="10">
        <f t="shared" si="17"/>
        <v>2040</v>
      </c>
      <c r="E76" s="10">
        <f t="shared" si="18"/>
        <v>818</v>
      </c>
      <c r="F76" s="10">
        <f t="shared" si="18"/>
        <v>2920</v>
      </c>
      <c r="G76" s="10">
        <f t="shared" si="19"/>
        <v>1</v>
      </c>
      <c r="H76" s="10">
        <f t="shared" si="14"/>
        <v>8.18</v>
      </c>
      <c r="I76" s="25">
        <f t="shared" si="15"/>
        <v>23885.599999999999</v>
      </c>
      <c r="J76" s="10">
        <f t="shared" si="20"/>
        <v>1.6</v>
      </c>
      <c r="K76" s="14">
        <f t="shared" si="16"/>
        <v>191084.79999999999</v>
      </c>
    </row>
    <row r="77" spans="1:11" x14ac:dyDescent="0.25">
      <c r="A77" s="24">
        <v>17</v>
      </c>
      <c r="B77" s="87"/>
      <c r="C77" s="7">
        <v>17</v>
      </c>
      <c r="D77" s="10">
        <f t="shared" si="17"/>
        <v>2041</v>
      </c>
      <c r="E77" s="10">
        <f t="shared" si="18"/>
        <v>818</v>
      </c>
      <c r="F77" s="10">
        <f t="shared" si="18"/>
        <v>2920</v>
      </c>
      <c r="G77" s="10">
        <f t="shared" si="19"/>
        <v>1</v>
      </c>
      <c r="H77" s="10">
        <f t="shared" si="14"/>
        <v>8.18</v>
      </c>
      <c r="I77" s="25">
        <f t="shared" si="15"/>
        <v>23885.599999999999</v>
      </c>
      <c r="J77" s="10">
        <f t="shared" si="20"/>
        <v>1.6</v>
      </c>
      <c r="K77" s="14">
        <f t="shared" si="16"/>
        <v>191084.79999999999</v>
      </c>
    </row>
    <row r="78" spans="1:11" x14ac:dyDescent="0.25">
      <c r="A78" s="24">
        <v>18</v>
      </c>
      <c r="B78" s="87"/>
      <c r="C78" s="7">
        <v>18</v>
      </c>
      <c r="D78" s="10">
        <f t="shared" si="17"/>
        <v>2042</v>
      </c>
      <c r="E78" s="10">
        <f t="shared" si="18"/>
        <v>818</v>
      </c>
      <c r="F78" s="10">
        <f t="shared" si="18"/>
        <v>2920</v>
      </c>
      <c r="G78" s="10">
        <f t="shared" si="19"/>
        <v>1</v>
      </c>
      <c r="H78" s="10">
        <f t="shared" si="14"/>
        <v>8.18</v>
      </c>
      <c r="I78" s="25">
        <f t="shared" si="15"/>
        <v>23885.599999999999</v>
      </c>
      <c r="J78" s="10">
        <f t="shared" si="20"/>
        <v>1.6</v>
      </c>
      <c r="K78" s="14">
        <f t="shared" si="16"/>
        <v>191084.79999999999</v>
      </c>
    </row>
    <row r="79" spans="1:11" x14ac:dyDescent="0.25">
      <c r="A79" s="24">
        <v>19</v>
      </c>
      <c r="B79" s="87"/>
      <c r="C79" s="7">
        <v>19</v>
      </c>
      <c r="D79" s="10">
        <f t="shared" si="17"/>
        <v>2043</v>
      </c>
      <c r="E79" s="10">
        <f t="shared" si="18"/>
        <v>818</v>
      </c>
      <c r="F79" s="10">
        <f t="shared" si="18"/>
        <v>2920</v>
      </c>
      <c r="G79" s="10">
        <f t="shared" si="19"/>
        <v>1</v>
      </c>
      <c r="H79" s="10">
        <f t="shared" si="14"/>
        <v>8.18</v>
      </c>
      <c r="I79" s="25">
        <f t="shared" si="15"/>
        <v>23885.599999999999</v>
      </c>
      <c r="J79" s="10">
        <f t="shared" si="20"/>
        <v>1.6</v>
      </c>
      <c r="K79" s="14">
        <f t="shared" si="16"/>
        <v>191084.79999999999</v>
      </c>
    </row>
    <row r="80" spans="1:11" x14ac:dyDescent="0.25">
      <c r="A80" s="24">
        <v>20</v>
      </c>
      <c r="B80" s="87"/>
      <c r="C80" s="7">
        <v>20</v>
      </c>
      <c r="D80" s="10">
        <f t="shared" si="17"/>
        <v>2044</v>
      </c>
      <c r="E80" s="10">
        <f t="shared" si="18"/>
        <v>818</v>
      </c>
      <c r="F80" s="10">
        <f t="shared" si="18"/>
        <v>2920</v>
      </c>
      <c r="G80" s="10">
        <f t="shared" si="19"/>
        <v>1</v>
      </c>
      <c r="H80" s="10">
        <f t="shared" si="14"/>
        <v>8.18</v>
      </c>
      <c r="I80" s="25">
        <f t="shared" si="15"/>
        <v>23885.599999999999</v>
      </c>
      <c r="J80" s="10">
        <f t="shared" si="20"/>
        <v>1.6</v>
      </c>
      <c r="K80" s="14">
        <f t="shared" si="16"/>
        <v>191084.79999999999</v>
      </c>
    </row>
    <row r="81" spans="1:11" x14ac:dyDescent="0.25">
      <c r="A81" s="24">
        <v>21</v>
      </c>
      <c r="B81" s="87"/>
      <c r="C81" s="7">
        <v>21</v>
      </c>
      <c r="D81" s="10">
        <f t="shared" si="17"/>
        <v>2045</v>
      </c>
      <c r="E81" s="10">
        <f t="shared" si="18"/>
        <v>818</v>
      </c>
      <c r="F81" s="10">
        <f t="shared" si="18"/>
        <v>2920</v>
      </c>
      <c r="G81" s="10">
        <f t="shared" si="19"/>
        <v>1</v>
      </c>
      <c r="H81" s="10">
        <f t="shared" si="14"/>
        <v>8.18</v>
      </c>
      <c r="I81" s="25">
        <f t="shared" si="15"/>
        <v>23885.599999999999</v>
      </c>
      <c r="J81" s="10">
        <f t="shared" si="20"/>
        <v>1.6</v>
      </c>
      <c r="K81" s="14">
        <f t="shared" si="16"/>
        <v>191084.79999999999</v>
      </c>
    </row>
    <row r="82" spans="1:11" x14ac:dyDescent="0.25">
      <c r="A82" s="24">
        <v>22</v>
      </c>
      <c r="B82" s="87"/>
      <c r="C82" s="7">
        <v>22</v>
      </c>
      <c r="D82" s="10">
        <f t="shared" si="17"/>
        <v>2046</v>
      </c>
      <c r="E82" s="10">
        <f t="shared" si="18"/>
        <v>818</v>
      </c>
      <c r="F82" s="10">
        <f t="shared" si="18"/>
        <v>2920</v>
      </c>
      <c r="G82" s="10">
        <f t="shared" si="19"/>
        <v>1</v>
      </c>
      <c r="H82" s="10">
        <f t="shared" si="14"/>
        <v>8.18</v>
      </c>
      <c r="I82" s="25">
        <f t="shared" si="15"/>
        <v>23885.599999999999</v>
      </c>
      <c r="J82" s="10">
        <f t="shared" si="20"/>
        <v>1.6</v>
      </c>
      <c r="K82" s="14">
        <f t="shared" si="16"/>
        <v>191084.79999999999</v>
      </c>
    </row>
    <row r="83" spans="1:11" x14ac:dyDescent="0.25">
      <c r="A83" s="24">
        <v>23</v>
      </c>
      <c r="B83" s="87"/>
      <c r="C83" s="7">
        <v>23</v>
      </c>
      <c r="D83" s="10">
        <f t="shared" si="17"/>
        <v>2047</v>
      </c>
      <c r="E83" s="10">
        <f t="shared" si="18"/>
        <v>818</v>
      </c>
      <c r="F83" s="10">
        <f t="shared" si="18"/>
        <v>2920</v>
      </c>
      <c r="G83" s="10">
        <f t="shared" si="19"/>
        <v>1</v>
      </c>
      <c r="H83" s="10">
        <f t="shared" si="14"/>
        <v>8.18</v>
      </c>
      <c r="I83" s="25">
        <f t="shared" si="15"/>
        <v>23885.599999999999</v>
      </c>
      <c r="J83" s="10">
        <f t="shared" si="20"/>
        <v>1.6</v>
      </c>
      <c r="K83" s="14">
        <f t="shared" si="16"/>
        <v>191084.79999999999</v>
      </c>
    </row>
    <row r="84" spans="1:11" x14ac:dyDescent="0.25">
      <c r="A84" s="24">
        <v>24</v>
      </c>
      <c r="B84" s="87"/>
      <c r="C84" s="7">
        <v>24</v>
      </c>
      <c r="D84" s="10">
        <f t="shared" si="17"/>
        <v>2048</v>
      </c>
      <c r="E84" s="10">
        <f t="shared" si="18"/>
        <v>818</v>
      </c>
      <c r="F84" s="10">
        <f t="shared" si="18"/>
        <v>2920</v>
      </c>
      <c r="G84" s="10">
        <f t="shared" si="19"/>
        <v>1</v>
      </c>
      <c r="H84" s="10">
        <f t="shared" si="14"/>
        <v>8.18</v>
      </c>
      <c r="I84" s="25">
        <f t="shared" si="15"/>
        <v>23885.599999999999</v>
      </c>
      <c r="J84" s="10">
        <f t="shared" si="20"/>
        <v>1.6</v>
      </c>
      <c r="K84" s="14">
        <f t="shared" si="16"/>
        <v>191084.79999999999</v>
      </c>
    </row>
    <row r="85" spans="1:11" ht="15.75" thickBot="1" x14ac:dyDescent="0.3">
      <c r="A85" s="26">
        <v>25</v>
      </c>
      <c r="B85" s="88"/>
      <c r="C85" s="11">
        <v>25</v>
      </c>
      <c r="D85" s="12">
        <f t="shared" si="17"/>
        <v>2049</v>
      </c>
      <c r="E85" s="12">
        <f t="shared" si="18"/>
        <v>818</v>
      </c>
      <c r="F85" s="12">
        <f t="shared" si="18"/>
        <v>2920</v>
      </c>
      <c r="G85" s="12">
        <f t="shared" si="19"/>
        <v>1</v>
      </c>
      <c r="H85" s="12">
        <f t="shared" si="14"/>
        <v>8.18</v>
      </c>
      <c r="I85" s="27">
        <f t="shared" si="15"/>
        <v>23885.599999999999</v>
      </c>
      <c r="J85" s="12">
        <f t="shared" si="20"/>
        <v>1.6</v>
      </c>
      <c r="K85" s="28">
        <f t="shared" si="16"/>
        <v>191084.79999999999</v>
      </c>
    </row>
    <row r="86" spans="1:11" ht="31.5" customHeight="1" thickBot="1" x14ac:dyDescent="0.3">
      <c r="A86" s="29"/>
      <c r="B86" s="30" t="s">
        <v>28</v>
      </c>
      <c r="C86" s="15"/>
      <c r="D86" s="16"/>
      <c r="E86" s="31"/>
      <c r="F86" s="31"/>
      <c r="G86" s="31"/>
      <c r="H86" s="31"/>
      <c r="I86" s="31"/>
      <c r="J86" s="31"/>
      <c r="K86" s="32">
        <f>SUM(K61:K85)</f>
        <v>4777119.9999999981</v>
      </c>
    </row>
    <row r="87" spans="1:11" x14ac:dyDescent="0.25">
      <c r="A87" s="33">
        <v>1</v>
      </c>
      <c r="B87" s="89" t="s">
        <v>29</v>
      </c>
      <c r="C87" s="34">
        <v>1</v>
      </c>
      <c r="D87" s="35">
        <v>2025</v>
      </c>
      <c r="E87" s="35">
        <f>409*3</f>
        <v>1227</v>
      </c>
      <c r="F87" s="35">
        <f>+F61</f>
        <v>2920</v>
      </c>
      <c r="G87" s="35">
        <f>+G61</f>
        <v>1</v>
      </c>
      <c r="H87" s="35">
        <f t="shared" ref="H87:H111" si="21">+E87*G87/100</f>
        <v>12.27</v>
      </c>
      <c r="I87" s="36">
        <f>+H87*F87</f>
        <v>35828.400000000001</v>
      </c>
      <c r="J87" s="35">
        <v>1.6</v>
      </c>
      <c r="K87" s="37">
        <f>+I87*J87*5</f>
        <v>286627.20000000001</v>
      </c>
    </row>
    <row r="88" spans="1:11" x14ac:dyDescent="0.25">
      <c r="A88" s="38">
        <v>2</v>
      </c>
      <c r="B88" s="90"/>
      <c r="C88" s="39">
        <v>2</v>
      </c>
      <c r="D88" s="40">
        <f>+D87+1</f>
        <v>2026</v>
      </c>
      <c r="E88" s="40">
        <f>+E87</f>
        <v>1227</v>
      </c>
      <c r="F88" s="40">
        <f>+F87</f>
        <v>2920</v>
      </c>
      <c r="G88" s="40">
        <f>+G87</f>
        <v>1</v>
      </c>
      <c r="H88" s="40">
        <f t="shared" si="21"/>
        <v>12.27</v>
      </c>
      <c r="I88" s="5">
        <f t="shared" ref="I88:I111" si="22">+H88*F88</f>
        <v>35828.400000000001</v>
      </c>
      <c r="J88" s="40">
        <f>+J87</f>
        <v>1.6</v>
      </c>
      <c r="K88" s="41">
        <f t="shared" ref="K88:K111" si="23">+I88*J88*5</f>
        <v>286627.20000000001</v>
      </c>
    </row>
    <row r="89" spans="1:11" x14ac:dyDescent="0.25">
      <c r="A89" s="38">
        <v>3</v>
      </c>
      <c r="B89" s="90"/>
      <c r="C89" s="39">
        <v>3</v>
      </c>
      <c r="D89" s="40">
        <f t="shared" ref="D89:D111" si="24">+D88+1</f>
        <v>2027</v>
      </c>
      <c r="E89" s="40">
        <f t="shared" ref="E89:F111" si="25">+E88</f>
        <v>1227</v>
      </c>
      <c r="F89" s="40">
        <f t="shared" si="25"/>
        <v>2920</v>
      </c>
      <c r="G89" s="40">
        <f t="shared" ref="G89:G111" si="26">+G88</f>
        <v>1</v>
      </c>
      <c r="H89" s="40">
        <f t="shared" si="21"/>
        <v>12.27</v>
      </c>
      <c r="I89" s="5">
        <f t="shared" si="22"/>
        <v>35828.400000000001</v>
      </c>
      <c r="J89" s="40">
        <f t="shared" ref="J89:J111" si="27">+J88</f>
        <v>1.6</v>
      </c>
      <c r="K89" s="41">
        <f t="shared" si="23"/>
        <v>286627.20000000001</v>
      </c>
    </row>
    <row r="90" spans="1:11" x14ac:dyDescent="0.25">
      <c r="A90" s="38">
        <v>4</v>
      </c>
      <c r="B90" s="90"/>
      <c r="C90" s="39">
        <v>4</v>
      </c>
      <c r="D90" s="40">
        <f t="shared" si="24"/>
        <v>2028</v>
      </c>
      <c r="E90" s="40">
        <f t="shared" si="25"/>
        <v>1227</v>
      </c>
      <c r="F90" s="40">
        <f t="shared" si="25"/>
        <v>2920</v>
      </c>
      <c r="G90" s="40">
        <f t="shared" si="26"/>
        <v>1</v>
      </c>
      <c r="H90" s="40">
        <f t="shared" si="21"/>
        <v>12.27</v>
      </c>
      <c r="I90" s="5">
        <f t="shared" si="22"/>
        <v>35828.400000000001</v>
      </c>
      <c r="J90" s="40">
        <f t="shared" si="27"/>
        <v>1.6</v>
      </c>
      <c r="K90" s="41">
        <f t="shared" si="23"/>
        <v>286627.20000000001</v>
      </c>
    </row>
    <row r="91" spans="1:11" x14ac:dyDescent="0.25">
      <c r="A91" s="38">
        <v>5</v>
      </c>
      <c r="B91" s="90"/>
      <c r="C91" s="39">
        <v>5</v>
      </c>
      <c r="D91" s="40">
        <f t="shared" si="24"/>
        <v>2029</v>
      </c>
      <c r="E91" s="40">
        <f t="shared" si="25"/>
        <v>1227</v>
      </c>
      <c r="F91" s="40">
        <f t="shared" si="25"/>
        <v>2920</v>
      </c>
      <c r="G91" s="40">
        <f t="shared" si="26"/>
        <v>1</v>
      </c>
      <c r="H91" s="40">
        <f t="shared" si="21"/>
        <v>12.27</v>
      </c>
      <c r="I91" s="5">
        <f t="shared" si="22"/>
        <v>35828.400000000001</v>
      </c>
      <c r="J91" s="40">
        <f t="shared" si="27"/>
        <v>1.6</v>
      </c>
      <c r="K91" s="41">
        <f t="shared" si="23"/>
        <v>286627.20000000001</v>
      </c>
    </row>
    <row r="92" spans="1:11" x14ac:dyDescent="0.25">
      <c r="A92" s="38">
        <v>6</v>
      </c>
      <c r="B92" s="90"/>
      <c r="C92" s="39">
        <v>6</v>
      </c>
      <c r="D92" s="40">
        <f t="shared" si="24"/>
        <v>2030</v>
      </c>
      <c r="E92" s="40">
        <f t="shared" si="25"/>
        <v>1227</v>
      </c>
      <c r="F92" s="40">
        <f t="shared" si="25"/>
        <v>2920</v>
      </c>
      <c r="G92" s="40">
        <f t="shared" si="26"/>
        <v>1</v>
      </c>
      <c r="H92" s="40">
        <f t="shared" si="21"/>
        <v>12.27</v>
      </c>
      <c r="I92" s="5">
        <f t="shared" si="22"/>
        <v>35828.400000000001</v>
      </c>
      <c r="J92" s="40">
        <f t="shared" si="27"/>
        <v>1.6</v>
      </c>
      <c r="K92" s="41">
        <f t="shared" si="23"/>
        <v>286627.20000000001</v>
      </c>
    </row>
    <row r="93" spans="1:11" x14ac:dyDescent="0.25">
      <c r="A93" s="38">
        <v>7</v>
      </c>
      <c r="B93" s="90"/>
      <c r="C93" s="39">
        <v>7</v>
      </c>
      <c r="D93" s="40">
        <f t="shared" si="24"/>
        <v>2031</v>
      </c>
      <c r="E93" s="40">
        <f t="shared" si="25"/>
        <v>1227</v>
      </c>
      <c r="F93" s="40">
        <f t="shared" si="25"/>
        <v>2920</v>
      </c>
      <c r="G93" s="40">
        <f t="shared" si="26"/>
        <v>1</v>
      </c>
      <c r="H93" s="40">
        <f t="shared" si="21"/>
        <v>12.27</v>
      </c>
      <c r="I93" s="5">
        <f t="shared" si="22"/>
        <v>35828.400000000001</v>
      </c>
      <c r="J93" s="40">
        <f t="shared" si="27"/>
        <v>1.6</v>
      </c>
      <c r="K93" s="41">
        <f t="shared" si="23"/>
        <v>286627.20000000001</v>
      </c>
    </row>
    <row r="94" spans="1:11" x14ac:dyDescent="0.25">
      <c r="A94" s="38">
        <v>8</v>
      </c>
      <c r="B94" s="90"/>
      <c r="C94" s="39">
        <v>8</v>
      </c>
      <c r="D94" s="40">
        <f t="shared" si="24"/>
        <v>2032</v>
      </c>
      <c r="E94" s="40">
        <f t="shared" si="25"/>
        <v>1227</v>
      </c>
      <c r="F94" s="40">
        <f t="shared" si="25"/>
        <v>2920</v>
      </c>
      <c r="G94" s="40">
        <f t="shared" si="26"/>
        <v>1</v>
      </c>
      <c r="H94" s="40">
        <f t="shared" si="21"/>
        <v>12.27</v>
      </c>
      <c r="I94" s="5">
        <f t="shared" si="22"/>
        <v>35828.400000000001</v>
      </c>
      <c r="J94" s="40">
        <f t="shared" si="27"/>
        <v>1.6</v>
      </c>
      <c r="K94" s="41">
        <f t="shared" si="23"/>
        <v>286627.20000000001</v>
      </c>
    </row>
    <row r="95" spans="1:11" x14ac:dyDescent="0.25">
      <c r="A95" s="38">
        <v>9</v>
      </c>
      <c r="B95" s="90"/>
      <c r="C95" s="39">
        <v>9</v>
      </c>
      <c r="D95" s="40">
        <f t="shared" si="24"/>
        <v>2033</v>
      </c>
      <c r="E95" s="40">
        <f t="shared" si="25"/>
        <v>1227</v>
      </c>
      <c r="F95" s="40">
        <f t="shared" si="25"/>
        <v>2920</v>
      </c>
      <c r="G95" s="40">
        <f t="shared" si="26"/>
        <v>1</v>
      </c>
      <c r="H95" s="40">
        <f t="shared" si="21"/>
        <v>12.27</v>
      </c>
      <c r="I95" s="5">
        <f t="shared" si="22"/>
        <v>35828.400000000001</v>
      </c>
      <c r="J95" s="40">
        <f t="shared" si="27"/>
        <v>1.6</v>
      </c>
      <c r="K95" s="41">
        <f t="shared" si="23"/>
        <v>286627.20000000001</v>
      </c>
    </row>
    <row r="96" spans="1:11" x14ac:dyDescent="0.25">
      <c r="A96" s="38">
        <v>10</v>
      </c>
      <c r="B96" s="90"/>
      <c r="C96" s="39">
        <v>10</v>
      </c>
      <c r="D96" s="40">
        <f t="shared" si="24"/>
        <v>2034</v>
      </c>
      <c r="E96" s="40">
        <f t="shared" si="25"/>
        <v>1227</v>
      </c>
      <c r="F96" s="40">
        <f t="shared" si="25"/>
        <v>2920</v>
      </c>
      <c r="G96" s="40">
        <f t="shared" si="26"/>
        <v>1</v>
      </c>
      <c r="H96" s="40">
        <f t="shared" si="21"/>
        <v>12.27</v>
      </c>
      <c r="I96" s="5">
        <f t="shared" si="22"/>
        <v>35828.400000000001</v>
      </c>
      <c r="J96" s="40">
        <f t="shared" si="27"/>
        <v>1.6</v>
      </c>
      <c r="K96" s="41">
        <f t="shared" si="23"/>
        <v>286627.20000000001</v>
      </c>
    </row>
    <row r="97" spans="1:11" x14ac:dyDescent="0.25">
      <c r="A97" s="38">
        <v>11</v>
      </c>
      <c r="B97" s="90"/>
      <c r="C97" s="39">
        <v>11</v>
      </c>
      <c r="D97" s="40">
        <f t="shared" si="24"/>
        <v>2035</v>
      </c>
      <c r="E97" s="40">
        <f t="shared" si="25"/>
        <v>1227</v>
      </c>
      <c r="F97" s="40">
        <f t="shared" si="25"/>
        <v>2920</v>
      </c>
      <c r="G97" s="40">
        <f t="shared" si="26"/>
        <v>1</v>
      </c>
      <c r="H97" s="40">
        <f t="shared" si="21"/>
        <v>12.27</v>
      </c>
      <c r="I97" s="5">
        <f t="shared" si="22"/>
        <v>35828.400000000001</v>
      </c>
      <c r="J97" s="40">
        <f t="shared" si="27"/>
        <v>1.6</v>
      </c>
      <c r="K97" s="41">
        <f t="shared" si="23"/>
        <v>286627.20000000001</v>
      </c>
    </row>
    <row r="98" spans="1:11" x14ac:dyDescent="0.25">
      <c r="A98" s="38">
        <v>12</v>
      </c>
      <c r="B98" s="90"/>
      <c r="C98" s="39">
        <v>12</v>
      </c>
      <c r="D98" s="40">
        <f t="shared" si="24"/>
        <v>2036</v>
      </c>
      <c r="E98" s="40">
        <f t="shared" si="25"/>
        <v>1227</v>
      </c>
      <c r="F98" s="40">
        <f t="shared" si="25"/>
        <v>2920</v>
      </c>
      <c r="G98" s="40">
        <f t="shared" si="26"/>
        <v>1</v>
      </c>
      <c r="H98" s="40">
        <f t="shared" si="21"/>
        <v>12.27</v>
      </c>
      <c r="I98" s="5">
        <f t="shared" si="22"/>
        <v>35828.400000000001</v>
      </c>
      <c r="J98" s="40">
        <f t="shared" si="27"/>
        <v>1.6</v>
      </c>
      <c r="K98" s="41">
        <f t="shared" si="23"/>
        <v>286627.20000000001</v>
      </c>
    </row>
    <row r="99" spans="1:11" x14ac:dyDescent="0.25">
      <c r="A99" s="38">
        <v>13</v>
      </c>
      <c r="B99" s="90"/>
      <c r="C99" s="39">
        <v>13</v>
      </c>
      <c r="D99" s="40">
        <f t="shared" si="24"/>
        <v>2037</v>
      </c>
      <c r="E99" s="40">
        <f t="shared" si="25"/>
        <v>1227</v>
      </c>
      <c r="F99" s="40">
        <f t="shared" si="25"/>
        <v>2920</v>
      </c>
      <c r="G99" s="40">
        <f t="shared" si="26"/>
        <v>1</v>
      </c>
      <c r="H99" s="40">
        <f t="shared" si="21"/>
        <v>12.27</v>
      </c>
      <c r="I99" s="5">
        <f t="shared" si="22"/>
        <v>35828.400000000001</v>
      </c>
      <c r="J99" s="40">
        <f t="shared" si="27"/>
        <v>1.6</v>
      </c>
      <c r="K99" s="41">
        <f t="shared" si="23"/>
        <v>286627.20000000001</v>
      </c>
    </row>
    <row r="100" spans="1:11" x14ac:dyDescent="0.25">
      <c r="A100" s="38">
        <v>14</v>
      </c>
      <c r="B100" s="90"/>
      <c r="C100" s="39">
        <v>14</v>
      </c>
      <c r="D100" s="40">
        <f t="shared" si="24"/>
        <v>2038</v>
      </c>
      <c r="E100" s="40">
        <f t="shared" si="25"/>
        <v>1227</v>
      </c>
      <c r="F100" s="40">
        <f t="shared" si="25"/>
        <v>2920</v>
      </c>
      <c r="G100" s="40">
        <f t="shared" si="26"/>
        <v>1</v>
      </c>
      <c r="H100" s="40">
        <f t="shared" si="21"/>
        <v>12.27</v>
      </c>
      <c r="I100" s="5">
        <f t="shared" si="22"/>
        <v>35828.400000000001</v>
      </c>
      <c r="J100" s="40">
        <f t="shared" si="27"/>
        <v>1.6</v>
      </c>
      <c r="K100" s="41">
        <f t="shared" si="23"/>
        <v>286627.20000000001</v>
      </c>
    </row>
    <row r="101" spans="1:11" x14ac:dyDescent="0.25">
      <c r="A101" s="38">
        <v>15</v>
      </c>
      <c r="B101" s="90"/>
      <c r="C101" s="39">
        <v>15</v>
      </c>
      <c r="D101" s="40">
        <f t="shared" si="24"/>
        <v>2039</v>
      </c>
      <c r="E101" s="40">
        <f t="shared" si="25"/>
        <v>1227</v>
      </c>
      <c r="F101" s="40">
        <f t="shared" si="25"/>
        <v>2920</v>
      </c>
      <c r="G101" s="40">
        <f t="shared" si="26"/>
        <v>1</v>
      </c>
      <c r="H101" s="40">
        <f t="shared" si="21"/>
        <v>12.27</v>
      </c>
      <c r="I101" s="5">
        <f t="shared" si="22"/>
        <v>35828.400000000001</v>
      </c>
      <c r="J101" s="40">
        <f t="shared" si="27"/>
        <v>1.6</v>
      </c>
      <c r="K101" s="41">
        <f t="shared" si="23"/>
        <v>286627.20000000001</v>
      </c>
    </row>
    <row r="102" spans="1:11" x14ac:dyDescent="0.25">
      <c r="A102" s="38">
        <v>16</v>
      </c>
      <c r="B102" s="90"/>
      <c r="C102" s="39">
        <v>16</v>
      </c>
      <c r="D102" s="40">
        <f t="shared" si="24"/>
        <v>2040</v>
      </c>
      <c r="E102" s="40">
        <f t="shared" si="25"/>
        <v>1227</v>
      </c>
      <c r="F102" s="40">
        <f t="shared" si="25"/>
        <v>2920</v>
      </c>
      <c r="G102" s="40">
        <f t="shared" si="26"/>
        <v>1</v>
      </c>
      <c r="H102" s="40">
        <f t="shared" si="21"/>
        <v>12.27</v>
      </c>
      <c r="I102" s="5">
        <f t="shared" si="22"/>
        <v>35828.400000000001</v>
      </c>
      <c r="J102" s="40">
        <f t="shared" si="27"/>
        <v>1.6</v>
      </c>
      <c r="K102" s="41">
        <f t="shared" si="23"/>
        <v>286627.20000000001</v>
      </c>
    </row>
    <row r="103" spans="1:11" x14ac:dyDescent="0.25">
      <c r="A103" s="38">
        <v>17</v>
      </c>
      <c r="B103" s="90"/>
      <c r="C103" s="39">
        <v>17</v>
      </c>
      <c r="D103" s="40">
        <f t="shared" si="24"/>
        <v>2041</v>
      </c>
      <c r="E103" s="40">
        <f t="shared" si="25"/>
        <v>1227</v>
      </c>
      <c r="F103" s="40">
        <f t="shared" si="25"/>
        <v>2920</v>
      </c>
      <c r="G103" s="40">
        <f t="shared" si="26"/>
        <v>1</v>
      </c>
      <c r="H103" s="40">
        <f t="shared" si="21"/>
        <v>12.27</v>
      </c>
      <c r="I103" s="5">
        <f t="shared" si="22"/>
        <v>35828.400000000001</v>
      </c>
      <c r="J103" s="40">
        <f t="shared" si="27"/>
        <v>1.6</v>
      </c>
      <c r="K103" s="41">
        <f t="shared" si="23"/>
        <v>286627.20000000001</v>
      </c>
    </row>
    <row r="104" spans="1:11" x14ac:dyDescent="0.25">
      <c r="A104" s="38">
        <v>18</v>
      </c>
      <c r="B104" s="90"/>
      <c r="C104" s="39">
        <v>18</v>
      </c>
      <c r="D104" s="40">
        <f t="shared" si="24"/>
        <v>2042</v>
      </c>
      <c r="E104" s="40">
        <f t="shared" si="25"/>
        <v>1227</v>
      </c>
      <c r="F104" s="40">
        <f t="shared" si="25"/>
        <v>2920</v>
      </c>
      <c r="G104" s="40">
        <f t="shared" si="26"/>
        <v>1</v>
      </c>
      <c r="H104" s="40">
        <f t="shared" si="21"/>
        <v>12.27</v>
      </c>
      <c r="I104" s="5">
        <f t="shared" si="22"/>
        <v>35828.400000000001</v>
      </c>
      <c r="J104" s="40">
        <f t="shared" si="27"/>
        <v>1.6</v>
      </c>
      <c r="K104" s="41">
        <f t="shared" si="23"/>
        <v>286627.20000000001</v>
      </c>
    </row>
    <row r="105" spans="1:11" x14ac:dyDescent="0.25">
      <c r="A105" s="38">
        <v>19</v>
      </c>
      <c r="B105" s="90"/>
      <c r="C105" s="39">
        <v>19</v>
      </c>
      <c r="D105" s="40">
        <f t="shared" si="24"/>
        <v>2043</v>
      </c>
      <c r="E105" s="40">
        <f t="shared" si="25"/>
        <v>1227</v>
      </c>
      <c r="F105" s="40">
        <f t="shared" si="25"/>
        <v>2920</v>
      </c>
      <c r="G105" s="40">
        <f t="shared" si="26"/>
        <v>1</v>
      </c>
      <c r="H105" s="40">
        <f t="shared" si="21"/>
        <v>12.27</v>
      </c>
      <c r="I105" s="5">
        <f t="shared" si="22"/>
        <v>35828.400000000001</v>
      </c>
      <c r="J105" s="40">
        <f t="shared" si="27"/>
        <v>1.6</v>
      </c>
      <c r="K105" s="41">
        <f t="shared" si="23"/>
        <v>286627.20000000001</v>
      </c>
    </row>
    <row r="106" spans="1:11" x14ac:dyDescent="0.25">
      <c r="A106" s="38">
        <v>20</v>
      </c>
      <c r="B106" s="90"/>
      <c r="C106" s="39">
        <v>20</v>
      </c>
      <c r="D106" s="40">
        <f t="shared" si="24"/>
        <v>2044</v>
      </c>
      <c r="E106" s="40">
        <f t="shared" si="25"/>
        <v>1227</v>
      </c>
      <c r="F106" s="40">
        <f t="shared" si="25"/>
        <v>2920</v>
      </c>
      <c r="G106" s="40">
        <f t="shared" si="26"/>
        <v>1</v>
      </c>
      <c r="H106" s="40">
        <f t="shared" si="21"/>
        <v>12.27</v>
      </c>
      <c r="I106" s="5">
        <f t="shared" si="22"/>
        <v>35828.400000000001</v>
      </c>
      <c r="J106" s="40">
        <f t="shared" si="27"/>
        <v>1.6</v>
      </c>
      <c r="K106" s="41">
        <f t="shared" si="23"/>
        <v>286627.20000000001</v>
      </c>
    </row>
    <row r="107" spans="1:11" x14ac:dyDescent="0.25">
      <c r="A107" s="38">
        <v>21</v>
      </c>
      <c r="B107" s="90"/>
      <c r="C107" s="39">
        <v>21</v>
      </c>
      <c r="D107" s="40">
        <f t="shared" si="24"/>
        <v>2045</v>
      </c>
      <c r="E107" s="40">
        <f t="shared" si="25"/>
        <v>1227</v>
      </c>
      <c r="F107" s="40">
        <f t="shared" si="25"/>
        <v>2920</v>
      </c>
      <c r="G107" s="40">
        <f t="shared" si="26"/>
        <v>1</v>
      </c>
      <c r="H107" s="40">
        <f t="shared" si="21"/>
        <v>12.27</v>
      </c>
      <c r="I107" s="5">
        <f t="shared" si="22"/>
        <v>35828.400000000001</v>
      </c>
      <c r="J107" s="40">
        <f t="shared" si="27"/>
        <v>1.6</v>
      </c>
      <c r="K107" s="41">
        <f t="shared" si="23"/>
        <v>286627.20000000001</v>
      </c>
    </row>
    <row r="108" spans="1:11" x14ac:dyDescent="0.25">
      <c r="A108" s="38">
        <v>22</v>
      </c>
      <c r="B108" s="90"/>
      <c r="C108" s="39">
        <v>22</v>
      </c>
      <c r="D108" s="40">
        <f t="shared" si="24"/>
        <v>2046</v>
      </c>
      <c r="E108" s="40">
        <f t="shared" si="25"/>
        <v>1227</v>
      </c>
      <c r="F108" s="40">
        <f t="shared" si="25"/>
        <v>2920</v>
      </c>
      <c r="G108" s="40">
        <f t="shared" si="26"/>
        <v>1</v>
      </c>
      <c r="H108" s="40">
        <f t="shared" si="21"/>
        <v>12.27</v>
      </c>
      <c r="I108" s="5">
        <f t="shared" si="22"/>
        <v>35828.400000000001</v>
      </c>
      <c r="J108" s="40">
        <f t="shared" si="27"/>
        <v>1.6</v>
      </c>
      <c r="K108" s="41">
        <f t="shared" si="23"/>
        <v>286627.20000000001</v>
      </c>
    </row>
    <row r="109" spans="1:11" x14ac:dyDescent="0.25">
      <c r="A109" s="38">
        <v>23</v>
      </c>
      <c r="B109" s="90"/>
      <c r="C109" s="39">
        <v>23</v>
      </c>
      <c r="D109" s="40">
        <f t="shared" si="24"/>
        <v>2047</v>
      </c>
      <c r="E109" s="40">
        <f t="shared" si="25"/>
        <v>1227</v>
      </c>
      <c r="F109" s="40">
        <f t="shared" si="25"/>
        <v>2920</v>
      </c>
      <c r="G109" s="40">
        <f t="shared" si="26"/>
        <v>1</v>
      </c>
      <c r="H109" s="40">
        <f t="shared" si="21"/>
        <v>12.27</v>
      </c>
      <c r="I109" s="5">
        <f t="shared" si="22"/>
        <v>35828.400000000001</v>
      </c>
      <c r="J109" s="40">
        <f t="shared" si="27"/>
        <v>1.6</v>
      </c>
      <c r="K109" s="41">
        <f t="shared" si="23"/>
        <v>286627.20000000001</v>
      </c>
    </row>
    <row r="110" spans="1:11" x14ac:dyDescent="0.25">
      <c r="A110" s="38">
        <v>24</v>
      </c>
      <c r="B110" s="90"/>
      <c r="C110" s="39">
        <v>24</v>
      </c>
      <c r="D110" s="40">
        <f t="shared" si="24"/>
        <v>2048</v>
      </c>
      <c r="E110" s="40">
        <f t="shared" si="25"/>
        <v>1227</v>
      </c>
      <c r="F110" s="40">
        <f t="shared" si="25"/>
        <v>2920</v>
      </c>
      <c r="G110" s="40">
        <f t="shared" si="26"/>
        <v>1</v>
      </c>
      <c r="H110" s="40">
        <f t="shared" si="21"/>
        <v>12.27</v>
      </c>
      <c r="I110" s="5">
        <f t="shared" si="22"/>
        <v>35828.400000000001</v>
      </c>
      <c r="J110" s="40">
        <f t="shared" si="27"/>
        <v>1.6</v>
      </c>
      <c r="K110" s="41">
        <f t="shared" si="23"/>
        <v>286627.20000000001</v>
      </c>
    </row>
    <row r="111" spans="1:11" ht="15.75" thickBot="1" x14ac:dyDescent="0.3">
      <c r="A111" s="42">
        <v>25</v>
      </c>
      <c r="B111" s="91"/>
      <c r="C111" s="43">
        <v>25</v>
      </c>
      <c r="D111" s="44">
        <f t="shared" si="24"/>
        <v>2049</v>
      </c>
      <c r="E111" s="44">
        <f t="shared" si="25"/>
        <v>1227</v>
      </c>
      <c r="F111" s="44">
        <f t="shared" si="25"/>
        <v>2920</v>
      </c>
      <c r="G111" s="44">
        <f t="shared" si="26"/>
        <v>1</v>
      </c>
      <c r="H111" s="44">
        <f t="shared" si="21"/>
        <v>12.27</v>
      </c>
      <c r="I111" s="6">
        <f t="shared" si="22"/>
        <v>35828.400000000001</v>
      </c>
      <c r="J111" s="44">
        <f t="shared" si="27"/>
        <v>1.6</v>
      </c>
      <c r="K111" s="45">
        <f t="shared" si="23"/>
        <v>286627.20000000001</v>
      </c>
    </row>
    <row r="112" spans="1:11" ht="31.5" customHeight="1" thickBot="1" x14ac:dyDescent="0.3">
      <c r="A112" s="46"/>
      <c r="B112" s="47" t="s">
        <v>30</v>
      </c>
      <c r="C112" s="48"/>
      <c r="D112" s="49"/>
      <c r="E112" s="50"/>
      <c r="F112" s="50"/>
      <c r="G112" s="50"/>
      <c r="H112" s="50"/>
      <c r="I112" s="50"/>
      <c r="J112" s="50"/>
      <c r="K112" s="51">
        <f>SUM(K87:K111)</f>
        <v>7165680.0000000028</v>
      </c>
    </row>
    <row r="113" spans="1:11" x14ac:dyDescent="0.25">
      <c r="A113" s="22">
        <v>1</v>
      </c>
      <c r="B113" s="86" t="s">
        <v>31</v>
      </c>
      <c r="C113" s="8">
        <v>1</v>
      </c>
      <c r="D113" s="9">
        <v>2025</v>
      </c>
      <c r="E113" s="9">
        <f>409*2</f>
        <v>818</v>
      </c>
      <c r="F113" s="9">
        <f>+F87</f>
        <v>2920</v>
      </c>
      <c r="G113" s="9">
        <f>+G87</f>
        <v>1</v>
      </c>
      <c r="H113" s="9">
        <f t="shared" ref="H113:H137" si="28">+E113*G113/100</f>
        <v>8.18</v>
      </c>
      <c r="I113" s="23">
        <f>+H113*F113</f>
        <v>23885.599999999999</v>
      </c>
      <c r="J113" s="9">
        <v>1.6</v>
      </c>
      <c r="K113" s="13">
        <f>+I113*J113*5</f>
        <v>191084.79999999999</v>
      </c>
    </row>
    <row r="114" spans="1:11" x14ac:dyDescent="0.25">
      <c r="A114" s="24">
        <v>2</v>
      </c>
      <c r="B114" s="87"/>
      <c r="C114" s="7">
        <v>2</v>
      </c>
      <c r="D114" s="10">
        <f>+D113+1</f>
        <v>2026</v>
      </c>
      <c r="E114" s="10">
        <f>+E113</f>
        <v>818</v>
      </c>
      <c r="F114" s="10">
        <f>+F113</f>
        <v>2920</v>
      </c>
      <c r="G114" s="10">
        <f>+G113</f>
        <v>1</v>
      </c>
      <c r="H114" s="10">
        <f t="shared" si="28"/>
        <v>8.18</v>
      </c>
      <c r="I114" s="25">
        <f t="shared" ref="I114:I137" si="29">+H114*F114</f>
        <v>23885.599999999999</v>
      </c>
      <c r="J114" s="10">
        <f>+J113</f>
        <v>1.6</v>
      </c>
      <c r="K114" s="14">
        <f t="shared" ref="K114:K137" si="30">+I114*J114*5</f>
        <v>191084.79999999999</v>
      </c>
    </row>
    <row r="115" spans="1:11" x14ac:dyDescent="0.25">
      <c r="A115" s="24">
        <v>3</v>
      </c>
      <c r="B115" s="87"/>
      <c r="C115" s="7">
        <v>3</v>
      </c>
      <c r="D115" s="10">
        <f t="shared" ref="D115:D137" si="31">+D114+1</f>
        <v>2027</v>
      </c>
      <c r="E115" s="10">
        <f t="shared" ref="E115:F137" si="32">+E114</f>
        <v>818</v>
      </c>
      <c r="F115" s="10">
        <f t="shared" si="32"/>
        <v>2920</v>
      </c>
      <c r="G115" s="10">
        <f t="shared" ref="G115:G137" si="33">+G114</f>
        <v>1</v>
      </c>
      <c r="H115" s="10">
        <f t="shared" si="28"/>
        <v>8.18</v>
      </c>
      <c r="I115" s="25">
        <f t="shared" si="29"/>
        <v>23885.599999999999</v>
      </c>
      <c r="J115" s="10">
        <f t="shared" ref="J115:J137" si="34">+J114</f>
        <v>1.6</v>
      </c>
      <c r="K115" s="14">
        <f t="shared" si="30"/>
        <v>191084.79999999999</v>
      </c>
    </row>
    <row r="116" spans="1:11" x14ac:dyDescent="0.25">
      <c r="A116" s="24">
        <v>4</v>
      </c>
      <c r="B116" s="87"/>
      <c r="C116" s="7">
        <v>4</v>
      </c>
      <c r="D116" s="10">
        <f t="shared" si="31"/>
        <v>2028</v>
      </c>
      <c r="E116" s="10">
        <f t="shared" si="32"/>
        <v>818</v>
      </c>
      <c r="F116" s="10">
        <f t="shared" si="32"/>
        <v>2920</v>
      </c>
      <c r="G116" s="10">
        <f t="shared" si="33"/>
        <v>1</v>
      </c>
      <c r="H116" s="10">
        <f t="shared" si="28"/>
        <v>8.18</v>
      </c>
      <c r="I116" s="25">
        <f t="shared" si="29"/>
        <v>23885.599999999999</v>
      </c>
      <c r="J116" s="10">
        <f t="shared" si="34"/>
        <v>1.6</v>
      </c>
      <c r="K116" s="14">
        <f t="shared" si="30"/>
        <v>191084.79999999999</v>
      </c>
    </row>
    <row r="117" spans="1:11" x14ac:dyDescent="0.25">
      <c r="A117" s="24">
        <v>5</v>
      </c>
      <c r="B117" s="87"/>
      <c r="C117" s="7">
        <v>5</v>
      </c>
      <c r="D117" s="10">
        <f t="shared" si="31"/>
        <v>2029</v>
      </c>
      <c r="E117" s="10">
        <f t="shared" si="32"/>
        <v>818</v>
      </c>
      <c r="F117" s="10">
        <f t="shared" si="32"/>
        <v>2920</v>
      </c>
      <c r="G117" s="10">
        <f t="shared" si="33"/>
        <v>1</v>
      </c>
      <c r="H117" s="10">
        <f t="shared" si="28"/>
        <v>8.18</v>
      </c>
      <c r="I117" s="25">
        <f t="shared" si="29"/>
        <v>23885.599999999999</v>
      </c>
      <c r="J117" s="10">
        <f t="shared" si="34"/>
        <v>1.6</v>
      </c>
      <c r="K117" s="14">
        <f t="shared" si="30"/>
        <v>191084.79999999999</v>
      </c>
    </row>
    <row r="118" spans="1:11" x14ac:dyDescent="0.25">
      <c r="A118" s="24">
        <v>6</v>
      </c>
      <c r="B118" s="87"/>
      <c r="C118" s="7">
        <v>6</v>
      </c>
      <c r="D118" s="10">
        <f t="shared" si="31"/>
        <v>2030</v>
      </c>
      <c r="E118" s="10">
        <f t="shared" si="32"/>
        <v>818</v>
      </c>
      <c r="F118" s="10">
        <f t="shared" si="32"/>
        <v>2920</v>
      </c>
      <c r="G118" s="10">
        <f t="shared" si="33"/>
        <v>1</v>
      </c>
      <c r="H118" s="10">
        <f t="shared" si="28"/>
        <v>8.18</v>
      </c>
      <c r="I118" s="25">
        <f t="shared" si="29"/>
        <v>23885.599999999999</v>
      </c>
      <c r="J118" s="10">
        <f t="shared" si="34"/>
        <v>1.6</v>
      </c>
      <c r="K118" s="14">
        <f t="shared" si="30"/>
        <v>191084.79999999999</v>
      </c>
    </row>
    <row r="119" spans="1:11" x14ac:dyDescent="0.25">
      <c r="A119" s="24">
        <v>7</v>
      </c>
      <c r="B119" s="87"/>
      <c r="C119" s="7">
        <v>7</v>
      </c>
      <c r="D119" s="10">
        <f t="shared" si="31"/>
        <v>2031</v>
      </c>
      <c r="E119" s="10">
        <f t="shared" si="32"/>
        <v>818</v>
      </c>
      <c r="F119" s="10">
        <f t="shared" si="32"/>
        <v>2920</v>
      </c>
      <c r="G119" s="10">
        <f t="shared" si="33"/>
        <v>1</v>
      </c>
      <c r="H119" s="10">
        <f t="shared" si="28"/>
        <v>8.18</v>
      </c>
      <c r="I119" s="25">
        <f t="shared" si="29"/>
        <v>23885.599999999999</v>
      </c>
      <c r="J119" s="10">
        <f t="shared" si="34"/>
        <v>1.6</v>
      </c>
      <c r="K119" s="14">
        <f t="shared" si="30"/>
        <v>191084.79999999999</v>
      </c>
    </row>
    <row r="120" spans="1:11" x14ac:dyDescent="0.25">
      <c r="A120" s="24">
        <v>8</v>
      </c>
      <c r="B120" s="87"/>
      <c r="C120" s="7">
        <v>8</v>
      </c>
      <c r="D120" s="10">
        <f t="shared" si="31"/>
        <v>2032</v>
      </c>
      <c r="E120" s="10">
        <f t="shared" si="32"/>
        <v>818</v>
      </c>
      <c r="F120" s="10">
        <f t="shared" si="32"/>
        <v>2920</v>
      </c>
      <c r="G120" s="10">
        <f t="shared" si="33"/>
        <v>1</v>
      </c>
      <c r="H120" s="10">
        <f t="shared" si="28"/>
        <v>8.18</v>
      </c>
      <c r="I120" s="25">
        <f t="shared" si="29"/>
        <v>23885.599999999999</v>
      </c>
      <c r="J120" s="10">
        <f t="shared" si="34"/>
        <v>1.6</v>
      </c>
      <c r="K120" s="14">
        <f t="shared" si="30"/>
        <v>191084.79999999999</v>
      </c>
    </row>
    <row r="121" spans="1:11" x14ac:dyDescent="0.25">
      <c r="A121" s="24">
        <v>9</v>
      </c>
      <c r="B121" s="87"/>
      <c r="C121" s="7">
        <v>9</v>
      </c>
      <c r="D121" s="10">
        <f t="shared" si="31"/>
        <v>2033</v>
      </c>
      <c r="E121" s="10">
        <f t="shared" si="32"/>
        <v>818</v>
      </c>
      <c r="F121" s="10">
        <f t="shared" si="32"/>
        <v>2920</v>
      </c>
      <c r="G121" s="10">
        <f t="shared" si="33"/>
        <v>1</v>
      </c>
      <c r="H121" s="10">
        <f t="shared" si="28"/>
        <v>8.18</v>
      </c>
      <c r="I121" s="25">
        <f t="shared" si="29"/>
        <v>23885.599999999999</v>
      </c>
      <c r="J121" s="10">
        <f t="shared" si="34"/>
        <v>1.6</v>
      </c>
      <c r="K121" s="14">
        <f t="shared" si="30"/>
        <v>191084.79999999999</v>
      </c>
    </row>
    <row r="122" spans="1:11" x14ac:dyDescent="0.25">
      <c r="A122" s="24">
        <v>10</v>
      </c>
      <c r="B122" s="87"/>
      <c r="C122" s="7">
        <v>10</v>
      </c>
      <c r="D122" s="10">
        <f t="shared" si="31"/>
        <v>2034</v>
      </c>
      <c r="E122" s="10">
        <f t="shared" si="32"/>
        <v>818</v>
      </c>
      <c r="F122" s="10">
        <f t="shared" si="32"/>
        <v>2920</v>
      </c>
      <c r="G122" s="10">
        <f t="shared" si="33"/>
        <v>1</v>
      </c>
      <c r="H122" s="10">
        <f t="shared" si="28"/>
        <v>8.18</v>
      </c>
      <c r="I122" s="25">
        <f t="shared" si="29"/>
        <v>23885.599999999999</v>
      </c>
      <c r="J122" s="10">
        <f t="shared" si="34"/>
        <v>1.6</v>
      </c>
      <c r="K122" s="14">
        <f t="shared" si="30"/>
        <v>191084.79999999999</v>
      </c>
    </row>
    <row r="123" spans="1:11" x14ac:dyDescent="0.25">
      <c r="A123" s="24">
        <v>11</v>
      </c>
      <c r="B123" s="87"/>
      <c r="C123" s="7">
        <v>11</v>
      </c>
      <c r="D123" s="10">
        <f t="shared" si="31"/>
        <v>2035</v>
      </c>
      <c r="E123" s="10">
        <f t="shared" si="32"/>
        <v>818</v>
      </c>
      <c r="F123" s="10">
        <f t="shared" si="32"/>
        <v>2920</v>
      </c>
      <c r="G123" s="10">
        <f t="shared" si="33"/>
        <v>1</v>
      </c>
      <c r="H123" s="10">
        <f t="shared" si="28"/>
        <v>8.18</v>
      </c>
      <c r="I123" s="25">
        <f t="shared" si="29"/>
        <v>23885.599999999999</v>
      </c>
      <c r="J123" s="10">
        <f t="shared" si="34"/>
        <v>1.6</v>
      </c>
      <c r="K123" s="14">
        <f t="shared" si="30"/>
        <v>191084.79999999999</v>
      </c>
    </row>
    <row r="124" spans="1:11" x14ac:dyDescent="0.25">
      <c r="A124" s="24">
        <v>12</v>
      </c>
      <c r="B124" s="87"/>
      <c r="C124" s="7">
        <v>12</v>
      </c>
      <c r="D124" s="10">
        <f t="shared" si="31"/>
        <v>2036</v>
      </c>
      <c r="E124" s="10">
        <f t="shared" si="32"/>
        <v>818</v>
      </c>
      <c r="F124" s="10">
        <f t="shared" si="32"/>
        <v>2920</v>
      </c>
      <c r="G124" s="10">
        <f t="shared" si="33"/>
        <v>1</v>
      </c>
      <c r="H124" s="10">
        <f t="shared" si="28"/>
        <v>8.18</v>
      </c>
      <c r="I124" s="25">
        <f t="shared" si="29"/>
        <v>23885.599999999999</v>
      </c>
      <c r="J124" s="10">
        <f t="shared" si="34"/>
        <v>1.6</v>
      </c>
      <c r="K124" s="14">
        <f t="shared" si="30"/>
        <v>191084.79999999999</v>
      </c>
    </row>
    <row r="125" spans="1:11" x14ac:dyDescent="0.25">
      <c r="A125" s="24">
        <v>13</v>
      </c>
      <c r="B125" s="87"/>
      <c r="C125" s="7">
        <v>13</v>
      </c>
      <c r="D125" s="10">
        <f t="shared" si="31"/>
        <v>2037</v>
      </c>
      <c r="E125" s="10">
        <f t="shared" si="32"/>
        <v>818</v>
      </c>
      <c r="F125" s="10">
        <f t="shared" si="32"/>
        <v>2920</v>
      </c>
      <c r="G125" s="10">
        <f t="shared" si="33"/>
        <v>1</v>
      </c>
      <c r="H125" s="10">
        <f t="shared" si="28"/>
        <v>8.18</v>
      </c>
      <c r="I125" s="25">
        <f t="shared" si="29"/>
        <v>23885.599999999999</v>
      </c>
      <c r="J125" s="10">
        <f t="shared" si="34"/>
        <v>1.6</v>
      </c>
      <c r="K125" s="14">
        <f t="shared" si="30"/>
        <v>191084.79999999999</v>
      </c>
    </row>
    <row r="126" spans="1:11" x14ac:dyDescent="0.25">
      <c r="A126" s="24">
        <v>14</v>
      </c>
      <c r="B126" s="87"/>
      <c r="C126" s="7">
        <v>14</v>
      </c>
      <c r="D126" s="10">
        <f t="shared" si="31"/>
        <v>2038</v>
      </c>
      <c r="E126" s="10">
        <f t="shared" si="32"/>
        <v>818</v>
      </c>
      <c r="F126" s="10">
        <f t="shared" si="32"/>
        <v>2920</v>
      </c>
      <c r="G126" s="10">
        <f t="shared" si="33"/>
        <v>1</v>
      </c>
      <c r="H126" s="10">
        <f t="shared" si="28"/>
        <v>8.18</v>
      </c>
      <c r="I126" s="25">
        <f t="shared" si="29"/>
        <v>23885.599999999999</v>
      </c>
      <c r="J126" s="10">
        <f t="shared" si="34"/>
        <v>1.6</v>
      </c>
      <c r="K126" s="14">
        <f t="shared" si="30"/>
        <v>191084.79999999999</v>
      </c>
    </row>
    <row r="127" spans="1:11" x14ac:dyDescent="0.25">
      <c r="A127" s="24">
        <v>15</v>
      </c>
      <c r="B127" s="87"/>
      <c r="C127" s="7">
        <v>15</v>
      </c>
      <c r="D127" s="10">
        <f t="shared" si="31"/>
        <v>2039</v>
      </c>
      <c r="E127" s="10">
        <f t="shared" si="32"/>
        <v>818</v>
      </c>
      <c r="F127" s="10">
        <f t="shared" si="32"/>
        <v>2920</v>
      </c>
      <c r="G127" s="10">
        <f t="shared" si="33"/>
        <v>1</v>
      </c>
      <c r="H127" s="10">
        <f t="shared" si="28"/>
        <v>8.18</v>
      </c>
      <c r="I127" s="25">
        <f t="shared" si="29"/>
        <v>23885.599999999999</v>
      </c>
      <c r="J127" s="10">
        <f t="shared" si="34"/>
        <v>1.6</v>
      </c>
      <c r="K127" s="14">
        <f t="shared" si="30"/>
        <v>191084.79999999999</v>
      </c>
    </row>
    <row r="128" spans="1:11" x14ac:dyDescent="0.25">
      <c r="A128" s="24">
        <v>16</v>
      </c>
      <c r="B128" s="87"/>
      <c r="C128" s="7">
        <v>16</v>
      </c>
      <c r="D128" s="10">
        <f t="shared" si="31"/>
        <v>2040</v>
      </c>
      <c r="E128" s="10">
        <f t="shared" si="32"/>
        <v>818</v>
      </c>
      <c r="F128" s="10">
        <f t="shared" si="32"/>
        <v>2920</v>
      </c>
      <c r="G128" s="10">
        <f t="shared" si="33"/>
        <v>1</v>
      </c>
      <c r="H128" s="10">
        <f t="shared" si="28"/>
        <v>8.18</v>
      </c>
      <c r="I128" s="25">
        <f t="shared" si="29"/>
        <v>23885.599999999999</v>
      </c>
      <c r="J128" s="10">
        <f t="shared" si="34"/>
        <v>1.6</v>
      </c>
      <c r="K128" s="14">
        <f t="shared" si="30"/>
        <v>191084.79999999999</v>
      </c>
    </row>
    <row r="129" spans="1:12" x14ac:dyDescent="0.25">
      <c r="A129" s="24">
        <v>17</v>
      </c>
      <c r="B129" s="87"/>
      <c r="C129" s="7">
        <v>17</v>
      </c>
      <c r="D129" s="10">
        <f t="shared" si="31"/>
        <v>2041</v>
      </c>
      <c r="E129" s="10">
        <f t="shared" si="32"/>
        <v>818</v>
      </c>
      <c r="F129" s="10">
        <f t="shared" si="32"/>
        <v>2920</v>
      </c>
      <c r="G129" s="10">
        <f t="shared" si="33"/>
        <v>1</v>
      </c>
      <c r="H129" s="10">
        <f t="shared" si="28"/>
        <v>8.18</v>
      </c>
      <c r="I129" s="25">
        <f t="shared" si="29"/>
        <v>23885.599999999999</v>
      </c>
      <c r="J129" s="10">
        <f t="shared" si="34"/>
        <v>1.6</v>
      </c>
      <c r="K129" s="14">
        <f t="shared" si="30"/>
        <v>191084.79999999999</v>
      </c>
    </row>
    <row r="130" spans="1:12" x14ac:dyDescent="0.25">
      <c r="A130" s="24">
        <v>18</v>
      </c>
      <c r="B130" s="87"/>
      <c r="C130" s="7">
        <v>18</v>
      </c>
      <c r="D130" s="10">
        <f t="shared" si="31"/>
        <v>2042</v>
      </c>
      <c r="E130" s="10">
        <f t="shared" si="32"/>
        <v>818</v>
      </c>
      <c r="F130" s="10">
        <f t="shared" si="32"/>
        <v>2920</v>
      </c>
      <c r="G130" s="10">
        <f t="shared" si="33"/>
        <v>1</v>
      </c>
      <c r="H130" s="10">
        <f t="shared" si="28"/>
        <v>8.18</v>
      </c>
      <c r="I130" s="25">
        <f t="shared" si="29"/>
        <v>23885.599999999999</v>
      </c>
      <c r="J130" s="10">
        <f t="shared" si="34"/>
        <v>1.6</v>
      </c>
      <c r="K130" s="14">
        <f t="shared" si="30"/>
        <v>191084.79999999999</v>
      </c>
      <c r="L130" s="4"/>
    </row>
    <row r="131" spans="1:12" x14ac:dyDescent="0.25">
      <c r="A131" s="24">
        <v>19</v>
      </c>
      <c r="B131" s="87"/>
      <c r="C131" s="7">
        <v>19</v>
      </c>
      <c r="D131" s="10">
        <f t="shared" si="31"/>
        <v>2043</v>
      </c>
      <c r="E131" s="10">
        <f t="shared" si="32"/>
        <v>818</v>
      </c>
      <c r="F131" s="10">
        <f t="shared" si="32"/>
        <v>2920</v>
      </c>
      <c r="G131" s="10">
        <f t="shared" si="33"/>
        <v>1</v>
      </c>
      <c r="H131" s="10">
        <f t="shared" si="28"/>
        <v>8.18</v>
      </c>
      <c r="I131" s="25">
        <f t="shared" si="29"/>
        <v>23885.599999999999</v>
      </c>
      <c r="J131" s="10">
        <f t="shared" si="34"/>
        <v>1.6</v>
      </c>
      <c r="K131" s="14">
        <f t="shared" si="30"/>
        <v>191084.79999999999</v>
      </c>
    </row>
    <row r="132" spans="1:12" x14ac:dyDescent="0.25">
      <c r="A132" s="24">
        <v>20</v>
      </c>
      <c r="B132" s="87"/>
      <c r="C132" s="7">
        <v>20</v>
      </c>
      <c r="D132" s="10">
        <f t="shared" si="31"/>
        <v>2044</v>
      </c>
      <c r="E132" s="10">
        <f t="shared" si="32"/>
        <v>818</v>
      </c>
      <c r="F132" s="10">
        <f t="shared" si="32"/>
        <v>2920</v>
      </c>
      <c r="G132" s="10">
        <f t="shared" si="33"/>
        <v>1</v>
      </c>
      <c r="H132" s="10">
        <f t="shared" si="28"/>
        <v>8.18</v>
      </c>
      <c r="I132" s="25">
        <f t="shared" si="29"/>
        <v>23885.599999999999</v>
      </c>
      <c r="J132" s="10">
        <f t="shared" si="34"/>
        <v>1.6</v>
      </c>
      <c r="K132" s="14">
        <f t="shared" si="30"/>
        <v>191084.79999999999</v>
      </c>
    </row>
    <row r="133" spans="1:12" x14ac:dyDescent="0.25">
      <c r="A133" s="24">
        <v>21</v>
      </c>
      <c r="B133" s="87"/>
      <c r="C133" s="7">
        <v>21</v>
      </c>
      <c r="D133" s="10">
        <f t="shared" si="31"/>
        <v>2045</v>
      </c>
      <c r="E133" s="10">
        <f t="shared" si="32"/>
        <v>818</v>
      </c>
      <c r="F133" s="10">
        <f t="shared" si="32"/>
        <v>2920</v>
      </c>
      <c r="G133" s="10">
        <f t="shared" si="33"/>
        <v>1</v>
      </c>
      <c r="H133" s="10">
        <f t="shared" si="28"/>
        <v>8.18</v>
      </c>
      <c r="I133" s="25">
        <f t="shared" si="29"/>
        <v>23885.599999999999</v>
      </c>
      <c r="J133" s="10">
        <f t="shared" si="34"/>
        <v>1.6</v>
      </c>
      <c r="K133" s="14">
        <f t="shared" si="30"/>
        <v>191084.79999999999</v>
      </c>
    </row>
    <row r="134" spans="1:12" x14ac:dyDescent="0.25">
      <c r="A134" s="24">
        <v>22</v>
      </c>
      <c r="B134" s="87"/>
      <c r="C134" s="7">
        <v>22</v>
      </c>
      <c r="D134" s="10">
        <f t="shared" si="31"/>
        <v>2046</v>
      </c>
      <c r="E134" s="10">
        <f t="shared" si="32"/>
        <v>818</v>
      </c>
      <c r="F134" s="10">
        <f t="shared" si="32"/>
        <v>2920</v>
      </c>
      <c r="G134" s="10">
        <f t="shared" si="33"/>
        <v>1</v>
      </c>
      <c r="H134" s="10">
        <f t="shared" si="28"/>
        <v>8.18</v>
      </c>
      <c r="I134" s="25">
        <f t="shared" si="29"/>
        <v>23885.599999999999</v>
      </c>
      <c r="J134" s="10">
        <f t="shared" si="34"/>
        <v>1.6</v>
      </c>
      <c r="K134" s="14">
        <f t="shared" si="30"/>
        <v>191084.79999999999</v>
      </c>
    </row>
    <row r="135" spans="1:12" x14ac:dyDescent="0.25">
      <c r="A135" s="24">
        <v>23</v>
      </c>
      <c r="B135" s="87"/>
      <c r="C135" s="7">
        <v>23</v>
      </c>
      <c r="D135" s="10">
        <f t="shared" si="31"/>
        <v>2047</v>
      </c>
      <c r="E135" s="10">
        <f t="shared" si="32"/>
        <v>818</v>
      </c>
      <c r="F135" s="10">
        <f t="shared" si="32"/>
        <v>2920</v>
      </c>
      <c r="G135" s="10">
        <f t="shared" si="33"/>
        <v>1</v>
      </c>
      <c r="H135" s="10">
        <f t="shared" si="28"/>
        <v>8.18</v>
      </c>
      <c r="I135" s="25">
        <f t="shared" si="29"/>
        <v>23885.599999999999</v>
      </c>
      <c r="J135" s="10">
        <f t="shared" si="34"/>
        <v>1.6</v>
      </c>
      <c r="K135" s="14">
        <f t="shared" si="30"/>
        <v>191084.79999999999</v>
      </c>
    </row>
    <row r="136" spans="1:12" x14ac:dyDescent="0.25">
      <c r="A136" s="24">
        <v>24</v>
      </c>
      <c r="B136" s="87"/>
      <c r="C136" s="7">
        <v>24</v>
      </c>
      <c r="D136" s="10">
        <f t="shared" si="31"/>
        <v>2048</v>
      </c>
      <c r="E136" s="10">
        <f t="shared" si="32"/>
        <v>818</v>
      </c>
      <c r="F136" s="10">
        <f t="shared" si="32"/>
        <v>2920</v>
      </c>
      <c r="G136" s="10">
        <f t="shared" si="33"/>
        <v>1</v>
      </c>
      <c r="H136" s="10">
        <f t="shared" si="28"/>
        <v>8.18</v>
      </c>
      <c r="I136" s="25">
        <f t="shared" si="29"/>
        <v>23885.599999999999</v>
      </c>
      <c r="J136" s="10">
        <f t="shared" si="34"/>
        <v>1.6</v>
      </c>
      <c r="K136" s="14">
        <f t="shared" si="30"/>
        <v>191084.79999999999</v>
      </c>
    </row>
    <row r="137" spans="1:12" ht="15.75" thickBot="1" x14ac:dyDescent="0.3">
      <c r="A137" s="26">
        <v>25</v>
      </c>
      <c r="B137" s="88"/>
      <c r="C137" s="11">
        <v>25</v>
      </c>
      <c r="D137" s="12">
        <f t="shared" si="31"/>
        <v>2049</v>
      </c>
      <c r="E137" s="12">
        <f t="shared" si="32"/>
        <v>818</v>
      </c>
      <c r="F137" s="12">
        <f t="shared" si="32"/>
        <v>2920</v>
      </c>
      <c r="G137" s="12">
        <f t="shared" si="33"/>
        <v>1</v>
      </c>
      <c r="H137" s="12">
        <f t="shared" si="28"/>
        <v>8.18</v>
      </c>
      <c r="I137" s="27">
        <f t="shared" si="29"/>
        <v>23885.599999999999</v>
      </c>
      <c r="J137" s="12">
        <f t="shared" si="34"/>
        <v>1.6</v>
      </c>
      <c r="K137" s="28">
        <f t="shared" si="30"/>
        <v>191084.79999999999</v>
      </c>
    </row>
    <row r="138" spans="1:12" ht="31.5" customHeight="1" thickBot="1" x14ac:dyDescent="0.3">
      <c r="A138" s="29"/>
      <c r="B138" s="30" t="s">
        <v>32</v>
      </c>
      <c r="C138" s="15"/>
      <c r="D138" s="16"/>
      <c r="E138" s="31"/>
      <c r="F138" s="31"/>
      <c r="G138" s="31"/>
      <c r="H138" s="31"/>
      <c r="I138" s="31"/>
      <c r="J138" s="31"/>
      <c r="K138" s="32">
        <f>SUM(K113:K137)</f>
        <v>4777119.9999999981</v>
      </c>
    </row>
  </sheetData>
  <mergeCells count="16">
    <mergeCell ref="H3:K3"/>
    <mergeCell ref="C2:G2"/>
    <mergeCell ref="C3:G3"/>
    <mergeCell ref="J1:K1"/>
    <mergeCell ref="A1:I1"/>
    <mergeCell ref="H2:I2"/>
    <mergeCell ref="B61:B85"/>
    <mergeCell ref="B87:B111"/>
    <mergeCell ref="B113:B137"/>
    <mergeCell ref="B9:B33"/>
    <mergeCell ref="B35:B59"/>
    <mergeCell ref="A4:K4"/>
    <mergeCell ref="A5:K5"/>
    <mergeCell ref="A6:A8"/>
    <mergeCell ref="B6:B8"/>
    <mergeCell ref="C6:K7"/>
  </mergeCells>
  <printOptions horizontalCentered="1" verticalCentered="1"/>
  <pageMargins left="0.7" right="0.7" top="1.135" bottom="0.75" header="0.3" footer="0.3"/>
  <pageSetup scale="78" orientation="landscape" r:id="rId1"/>
  <rowBreaks count="4" manualBreakCount="4">
    <brk id="34" max="16383" man="1"/>
    <brk id="60" max="16383" man="1"/>
    <brk id="86" max="16383" man="1"/>
    <brk id="11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FE1F-0B54-487F-AB2C-D0C57D65B81A}">
  <sheetPr codeName="Sheet2">
    <tabColor rgb="FF00B050"/>
  </sheetPr>
  <dimension ref="A1:ES653"/>
  <sheetViews>
    <sheetView tabSelected="1" topLeftCell="A4" zoomScaleNormal="100" zoomScaleSheetLayoutView="100" workbookViewId="0">
      <selection activeCell="N34" sqref="N34"/>
    </sheetView>
  </sheetViews>
  <sheetFormatPr defaultRowHeight="14.25" x14ac:dyDescent="0.2"/>
  <cols>
    <col min="1" max="1" width="9.140625" style="52"/>
    <col min="2" max="2" width="13.140625" style="52" bestFit="1" customWidth="1"/>
    <col min="3" max="3" width="5.7109375" style="53" customWidth="1"/>
    <col min="4" max="4" width="38.42578125" style="52" customWidth="1"/>
    <col min="5" max="5" width="8.28515625" style="52" customWidth="1"/>
    <col min="6" max="6" width="21.85546875" style="52" customWidth="1"/>
    <col min="7" max="7" width="13.140625" style="52" customWidth="1"/>
    <col min="8" max="8" width="9.140625" style="52"/>
    <col min="9" max="9" width="9.7109375" style="52" bestFit="1" customWidth="1"/>
    <col min="10" max="10" width="9.140625" style="123"/>
    <col min="11" max="14" width="9.140625" style="140"/>
    <col min="15" max="15" width="1.5703125" style="140" bestFit="1" customWidth="1"/>
    <col min="16" max="16" width="60.7109375" style="140" customWidth="1"/>
    <col min="17" max="18" width="9.140625" style="140"/>
    <col min="19" max="149" width="9.140625" style="123"/>
    <col min="150" max="16384" width="9.140625" style="52"/>
  </cols>
  <sheetData>
    <row r="1" spans="1:149" customFormat="1" ht="15" customHeight="1" x14ac:dyDescent="0.25">
      <c r="A1" s="187"/>
      <c r="B1" s="146" t="s">
        <v>50</v>
      </c>
      <c r="C1" s="147" t="s">
        <v>51</v>
      </c>
      <c r="D1" s="147"/>
      <c r="E1" s="148"/>
      <c r="F1" s="148"/>
      <c r="G1" s="148" t="s">
        <v>52</v>
      </c>
      <c r="H1" s="149" t="s">
        <v>53</v>
      </c>
      <c r="I1" s="187"/>
      <c r="J1" s="121"/>
      <c r="K1" s="129"/>
      <c r="L1" s="129"/>
      <c r="M1" s="129"/>
      <c r="N1" s="129"/>
      <c r="O1" s="129"/>
      <c r="P1" s="129"/>
      <c r="Q1" s="129"/>
      <c r="R1" s="129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</row>
    <row r="2" spans="1:149" customFormat="1" ht="15" customHeight="1" x14ac:dyDescent="0.25">
      <c r="A2" s="188"/>
      <c r="B2" s="141" t="s">
        <v>54</v>
      </c>
      <c r="C2" s="142" t="s">
        <v>55</v>
      </c>
      <c r="D2" s="142"/>
      <c r="E2" s="143"/>
      <c r="F2" s="143"/>
      <c r="G2" s="143" t="s">
        <v>56</v>
      </c>
      <c r="H2" s="144" t="s">
        <v>57</v>
      </c>
      <c r="I2" s="188"/>
      <c r="J2" s="121"/>
      <c r="K2" s="129"/>
      <c r="L2" s="129"/>
      <c r="M2" s="129"/>
      <c r="N2" s="129"/>
      <c r="O2" s="129"/>
      <c r="P2" s="129"/>
      <c r="Q2" s="129"/>
      <c r="R2" s="129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</row>
    <row r="3" spans="1:149" customFormat="1" ht="15" customHeight="1" x14ac:dyDescent="0.25">
      <c r="A3" s="189"/>
      <c r="B3" s="153" t="s">
        <v>58</v>
      </c>
      <c r="C3" s="154" t="s">
        <v>86</v>
      </c>
      <c r="D3" s="154"/>
      <c r="E3" s="155"/>
      <c r="F3" s="155"/>
      <c r="G3" s="155" t="s">
        <v>59</v>
      </c>
      <c r="H3" s="156" t="s">
        <v>60</v>
      </c>
      <c r="I3" s="189"/>
      <c r="J3" s="121"/>
      <c r="K3" s="129"/>
      <c r="L3" s="129"/>
      <c r="M3" s="129"/>
      <c r="N3" s="129"/>
      <c r="O3" s="129"/>
      <c r="P3" s="129"/>
      <c r="Q3" s="129"/>
      <c r="R3" s="129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</row>
    <row r="4" spans="1:149" customFormat="1" ht="15" customHeight="1" x14ac:dyDescent="0.25">
      <c r="A4" s="145"/>
      <c r="B4" s="157"/>
      <c r="C4" s="158"/>
      <c r="D4" s="158"/>
      <c r="E4" s="159"/>
      <c r="F4" s="159"/>
      <c r="G4" s="160"/>
      <c r="H4" s="157"/>
      <c r="I4" s="150"/>
      <c r="J4" s="121"/>
      <c r="K4" s="129"/>
      <c r="L4" s="129"/>
      <c r="M4" s="190"/>
      <c r="N4" s="129"/>
      <c r="O4" s="129"/>
      <c r="P4" s="129"/>
      <c r="Q4" s="129"/>
      <c r="R4" s="129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</row>
    <row r="5" spans="1:149" customFormat="1" ht="20.100000000000001" customHeight="1" x14ac:dyDescent="0.25">
      <c r="A5" s="151"/>
      <c r="B5" s="170" t="s">
        <v>61</v>
      </c>
      <c r="C5" s="171"/>
      <c r="D5" s="171"/>
      <c r="E5" s="171"/>
      <c r="F5" s="171"/>
      <c r="G5" s="171"/>
      <c r="H5" s="172"/>
      <c r="I5" s="152"/>
      <c r="J5" s="121"/>
      <c r="K5" s="129"/>
      <c r="L5" s="129"/>
      <c r="M5" s="129"/>
      <c r="N5" s="129"/>
      <c r="O5" s="129"/>
      <c r="P5" s="129"/>
      <c r="Q5" s="129"/>
      <c r="R5" s="129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</row>
    <row r="6" spans="1:149" customFormat="1" ht="15" customHeight="1" x14ac:dyDescent="0.25">
      <c r="A6" s="151"/>
      <c r="B6" s="145"/>
      <c r="C6" s="158"/>
      <c r="D6" s="158"/>
      <c r="E6" s="159"/>
      <c r="F6" s="159"/>
      <c r="G6" s="160"/>
      <c r="H6" s="150"/>
      <c r="I6" s="152"/>
      <c r="J6" s="121"/>
      <c r="K6" s="129"/>
      <c r="L6" s="129"/>
      <c r="M6" s="129"/>
      <c r="N6" s="129"/>
      <c r="O6" s="129"/>
      <c r="P6" s="129"/>
      <c r="Q6" s="129"/>
      <c r="R6" s="129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</row>
    <row r="7" spans="1:149" customFormat="1" ht="15" customHeight="1" x14ac:dyDescent="0.25">
      <c r="A7" s="151"/>
      <c r="B7" s="151"/>
      <c r="C7" s="95"/>
      <c r="D7" s="95"/>
      <c r="E7" s="96"/>
      <c r="F7" s="96"/>
      <c r="G7" s="94"/>
      <c r="H7" s="152"/>
      <c r="I7" s="152"/>
      <c r="J7" s="121"/>
      <c r="K7" s="129"/>
      <c r="L7" s="129"/>
      <c r="M7" s="129"/>
      <c r="N7" s="129"/>
      <c r="O7" s="129"/>
      <c r="P7" s="129"/>
      <c r="Q7" s="129"/>
      <c r="R7" s="129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</row>
    <row r="8" spans="1:149" customFormat="1" ht="15" customHeight="1" x14ac:dyDescent="0.25">
      <c r="A8" s="151"/>
      <c r="B8" s="151"/>
      <c r="C8" s="124"/>
      <c r="D8" s="124"/>
      <c r="E8" s="124"/>
      <c r="F8" s="124"/>
      <c r="G8" s="125"/>
      <c r="H8" s="152"/>
      <c r="I8" s="152"/>
      <c r="J8" s="121"/>
      <c r="K8" s="129"/>
      <c r="L8" s="129"/>
      <c r="M8" s="129"/>
      <c r="N8" s="129"/>
      <c r="O8" s="129"/>
      <c r="P8" s="129"/>
      <c r="Q8" s="129"/>
      <c r="R8" s="129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</row>
    <row r="9" spans="1:149" customFormat="1" ht="15" customHeight="1" x14ac:dyDescent="0.25">
      <c r="A9" s="151"/>
      <c r="B9" s="151"/>
      <c r="C9" s="126"/>
      <c r="D9" s="126"/>
      <c r="E9" s="127"/>
      <c r="F9" s="127"/>
      <c r="G9" s="94"/>
      <c r="H9" s="152"/>
      <c r="I9" s="152"/>
      <c r="J9" s="121"/>
      <c r="K9" s="129"/>
      <c r="L9" s="129"/>
      <c r="M9" s="129"/>
      <c r="N9" s="129"/>
      <c r="O9" s="129"/>
      <c r="P9" s="129"/>
      <c r="Q9" s="129"/>
      <c r="R9" s="129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</row>
    <row r="10" spans="1:149" customFormat="1" ht="15" customHeight="1" x14ac:dyDescent="0.25">
      <c r="A10" s="151"/>
      <c r="B10" s="151"/>
      <c r="C10" s="95"/>
      <c r="D10" s="95"/>
      <c r="E10" s="96"/>
      <c r="F10" s="96"/>
      <c r="G10" s="94"/>
      <c r="H10" s="152"/>
      <c r="I10" s="152"/>
      <c r="J10" s="121"/>
      <c r="K10" s="129"/>
      <c r="L10" s="129"/>
      <c r="M10" s="129"/>
      <c r="N10" s="129"/>
      <c r="O10" s="129"/>
      <c r="P10" s="129"/>
      <c r="Q10" s="129"/>
      <c r="R10" s="129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</row>
    <row r="11" spans="1:149" customFormat="1" ht="15" customHeight="1" x14ac:dyDescent="0.25">
      <c r="A11" s="151"/>
      <c r="B11" s="151"/>
      <c r="C11" s="95"/>
      <c r="D11" s="95"/>
      <c r="E11" s="96"/>
      <c r="F11" s="96"/>
      <c r="G11" s="94"/>
      <c r="H11" s="152"/>
      <c r="I11" s="152"/>
      <c r="J11" s="121"/>
      <c r="K11" s="129"/>
      <c r="L11" s="129"/>
      <c r="M11" s="129"/>
      <c r="N11" s="129"/>
      <c r="O11" s="129"/>
      <c r="P11" s="129"/>
      <c r="Q11" s="129"/>
      <c r="R11" s="129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</row>
    <row r="12" spans="1:149" customFormat="1" ht="15" customHeight="1" x14ac:dyDescent="0.25">
      <c r="A12" s="151"/>
      <c r="B12" s="151"/>
      <c r="C12" s="95"/>
      <c r="D12" s="95"/>
      <c r="E12" s="96"/>
      <c r="F12" s="96"/>
      <c r="G12" s="94"/>
      <c r="H12" s="152"/>
      <c r="I12" s="152"/>
      <c r="J12" s="121"/>
      <c r="K12" s="129"/>
      <c r="L12" s="129"/>
      <c r="M12" s="129"/>
      <c r="N12" s="129"/>
      <c r="O12" s="129"/>
      <c r="P12" s="129"/>
      <c r="Q12" s="129"/>
      <c r="R12" s="129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</row>
    <row r="13" spans="1:149" customFormat="1" ht="15" customHeight="1" x14ac:dyDescent="0.25">
      <c r="A13" s="151"/>
      <c r="B13" s="151"/>
      <c r="C13" s="124"/>
      <c r="D13" s="124"/>
      <c r="E13" s="124"/>
      <c r="F13" s="124"/>
      <c r="G13" s="125"/>
      <c r="H13" s="152"/>
      <c r="I13" s="152"/>
      <c r="J13" s="121"/>
      <c r="K13" s="129"/>
      <c r="L13" s="129"/>
      <c r="M13" s="129"/>
      <c r="N13" s="129"/>
      <c r="O13" s="129"/>
      <c r="P13" s="129"/>
      <c r="Q13" s="129"/>
      <c r="R13" s="129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</row>
    <row r="14" spans="1:149" customFormat="1" ht="15" customHeight="1" x14ac:dyDescent="0.25">
      <c r="A14" s="151"/>
      <c r="B14" s="151"/>
      <c r="C14" s="126"/>
      <c r="D14" s="126"/>
      <c r="E14" s="127"/>
      <c r="F14" s="127"/>
      <c r="G14" s="94"/>
      <c r="H14" s="152"/>
      <c r="I14" s="152"/>
      <c r="J14" s="121"/>
      <c r="K14" s="129"/>
      <c r="L14" s="129"/>
      <c r="M14" s="129"/>
      <c r="N14" s="129"/>
      <c r="O14" s="129"/>
      <c r="P14" s="129"/>
      <c r="Q14" s="129"/>
      <c r="R14" s="129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</row>
    <row r="15" spans="1:149" customFormat="1" ht="15" customHeight="1" x14ac:dyDescent="0.25">
      <c r="A15" s="151"/>
      <c r="B15" s="151"/>
      <c r="C15" s="95"/>
      <c r="D15" s="95"/>
      <c r="E15" s="96"/>
      <c r="F15" s="96"/>
      <c r="G15" s="94"/>
      <c r="H15" s="152"/>
      <c r="I15" s="152"/>
      <c r="J15" s="121"/>
      <c r="K15" s="129"/>
      <c r="L15" s="129"/>
      <c r="M15" s="129"/>
      <c r="N15" s="129"/>
      <c r="O15" s="129"/>
      <c r="P15" s="129"/>
      <c r="Q15" s="129"/>
      <c r="R15" s="129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</row>
    <row r="16" spans="1:149" customFormat="1" ht="15" customHeight="1" x14ac:dyDescent="0.25">
      <c r="A16" s="151"/>
      <c r="B16" s="151"/>
      <c r="C16" s="124"/>
      <c r="D16" s="124"/>
      <c r="E16" s="124"/>
      <c r="F16" s="124"/>
      <c r="G16" s="125"/>
      <c r="H16" s="152"/>
      <c r="I16" s="152"/>
      <c r="J16" s="121"/>
      <c r="K16" s="129"/>
      <c r="L16" s="130"/>
      <c r="M16" s="129"/>
      <c r="N16" s="131" t="s">
        <v>67</v>
      </c>
      <c r="O16" s="132" t="s">
        <v>68</v>
      </c>
      <c r="P16" s="133" t="s">
        <v>69</v>
      </c>
      <c r="Q16" s="129"/>
      <c r="R16" s="129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</row>
    <row r="17" spans="1:149" customFormat="1" ht="15" customHeight="1" x14ac:dyDescent="0.25">
      <c r="A17" s="151"/>
      <c r="B17" s="151"/>
      <c r="C17" s="126"/>
      <c r="D17" s="126"/>
      <c r="E17" s="127"/>
      <c r="F17" s="127"/>
      <c r="G17" s="94"/>
      <c r="H17" s="152"/>
      <c r="I17" s="152"/>
      <c r="J17" s="121"/>
      <c r="K17" s="129"/>
      <c r="L17" s="129"/>
      <c r="M17" s="129"/>
      <c r="N17" s="134" t="s">
        <v>70</v>
      </c>
      <c r="O17" s="135" t="s">
        <v>68</v>
      </c>
      <c r="P17" s="136" t="s">
        <v>71</v>
      </c>
      <c r="Q17" s="129"/>
      <c r="R17" s="129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</row>
    <row r="18" spans="1:149" customFormat="1" ht="15" customHeight="1" x14ac:dyDescent="0.25">
      <c r="A18" s="151"/>
      <c r="B18" s="151"/>
      <c r="C18" s="95"/>
      <c r="D18" s="95"/>
      <c r="E18" s="96"/>
      <c r="F18" s="96"/>
      <c r="G18" s="94"/>
      <c r="H18" s="152"/>
      <c r="I18" s="152"/>
      <c r="J18" s="121"/>
      <c r="K18" s="129"/>
      <c r="L18" s="129"/>
      <c r="M18" s="129"/>
      <c r="N18" s="134" t="s">
        <v>72</v>
      </c>
      <c r="O18" s="135" t="s">
        <v>68</v>
      </c>
      <c r="P18" s="136" t="s">
        <v>73</v>
      </c>
      <c r="Q18" s="129"/>
      <c r="R18" s="129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</row>
    <row r="19" spans="1:149" customFormat="1" ht="15" customHeight="1" x14ac:dyDescent="0.25">
      <c r="A19" s="151"/>
      <c r="B19" s="151"/>
      <c r="C19" s="95"/>
      <c r="D19" s="95"/>
      <c r="E19" s="96"/>
      <c r="F19" s="96"/>
      <c r="G19" s="94"/>
      <c r="H19" s="152"/>
      <c r="I19" s="152"/>
      <c r="J19" s="121"/>
      <c r="K19" s="129"/>
      <c r="L19" s="129"/>
      <c r="M19" s="129"/>
      <c r="N19" s="134" t="s">
        <v>74</v>
      </c>
      <c r="O19" s="135" t="s">
        <v>68</v>
      </c>
      <c r="P19" s="136" t="s">
        <v>75</v>
      </c>
      <c r="Q19" s="129"/>
      <c r="R19" s="129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</row>
    <row r="20" spans="1:149" customFormat="1" ht="15" customHeight="1" x14ac:dyDescent="0.25">
      <c r="A20" s="151"/>
      <c r="B20" s="151"/>
      <c r="C20" s="95"/>
      <c r="D20" s="95"/>
      <c r="E20" s="96"/>
      <c r="F20" s="96"/>
      <c r="G20" s="94"/>
      <c r="H20" s="152"/>
      <c r="I20" s="152"/>
      <c r="J20" s="121"/>
      <c r="K20" s="129"/>
      <c r="L20" s="129"/>
      <c r="M20" s="129"/>
      <c r="N20" s="134" t="s">
        <v>76</v>
      </c>
      <c r="O20" s="135" t="s">
        <v>68</v>
      </c>
      <c r="P20" s="136" t="s">
        <v>77</v>
      </c>
      <c r="Q20" s="129"/>
      <c r="R20" s="129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</row>
    <row r="21" spans="1:149" customFormat="1" ht="15" customHeight="1" x14ac:dyDescent="0.25">
      <c r="A21" s="151"/>
      <c r="B21" s="151"/>
      <c r="C21" s="124"/>
      <c r="D21" s="124"/>
      <c r="E21" s="124"/>
      <c r="F21" s="124"/>
      <c r="G21" s="125"/>
      <c r="H21" s="152"/>
      <c r="I21" s="152"/>
      <c r="J21" s="121"/>
      <c r="K21" s="129"/>
      <c r="L21" s="129"/>
      <c r="M21" s="129"/>
      <c r="N21" s="137" t="s">
        <v>78</v>
      </c>
      <c r="O21" s="138" t="s">
        <v>68</v>
      </c>
      <c r="P21" s="139" t="s">
        <v>79</v>
      </c>
      <c r="Q21" s="129"/>
      <c r="R21" s="129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</row>
    <row r="22" spans="1:149" customFormat="1" ht="15" customHeight="1" x14ac:dyDescent="0.25">
      <c r="A22" s="151"/>
      <c r="B22" s="151"/>
      <c r="C22" s="126"/>
      <c r="D22" s="126"/>
      <c r="E22" s="127"/>
      <c r="F22" s="127"/>
      <c r="G22" s="94"/>
      <c r="H22" s="152"/>
      <c r="I22" s="152"/>
      <c r="J22" s="121"/>
      <c r="K22" s="129"/>
      <c r="L22" s="129"/>
      <c r="M22" s="129"/>
      <c r="N22" s="129"/>
      <c r="O22" s="129"/>
      <c r="P22" s="129"/>
      <c r="Q22" s="129"/>
      <c r="R22" s="129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</row>
    <row r="23" spans="1:149" customFormat="1" ht="15" customHeight="1" x14ac:dyDescent="0.25">
      <c r="A23" s="151"/>
      <c r="B23" s="151"/>
      <c r="C23" s="95"/>
      <c r="D23" s="95"/>
      <c r="E23" s="96"/>
      <c r="F23" s="96"/>
      <c r="G23" s="94"/>
      <c r="H23" s="152"/>
      <c r="I23" s="152"/>
      <c r="J23" s="121"/>
      <c r="K23" s="129"/>
      <c r="L23" s="129"/>
      <c r="M23" s="129"/>
      <c r="N23" s="129"/>
      <c r="O23" s="129"/>
      <c r="P23" s="129"/>
      <c r="Q23" s="129"/>
      <c r="R23" s="129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</row>
    <row r="24" spans="1:149" s="101" customFormat="1" ht="6" customHeight="1" x14ac:dyDescent="0.2">
      <c r="A24" s="161"/>
      <c r="B24" s="184"/>
      <c r="C24" s="118"/>
      <c r="D24" s="119"/>
      <c r="E24" s="119"/>
      <c r="F24" s="119"/>
      <c r="G24" s="120"/>
      <c r="H24" s="185"/>
      <c r="I24" s="162"/>
      <c r="J24" s="122"/>
      <c r="K24" s="140"/>
      <c r="L24" s="129"/>
      <c r="M24" s="129"/>
      <c r="N24" s="129"/>
      <c r="O24" s="129"/>
      <c r="P24" s="129"/>
      <c r="Q24" s="129"/>
      <c r="R24" s="140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</row>
    <row r="25" spans="1:149" ht="20.100000000000001" customHeight="1" x14ac:dyDescent="0.2">
      <c r="A25" s="163"/>
      <c r="B25" s="163"/>
      <c r="C25" s="102" t="s">
        <v>66</v>
      </c>
      <c r="D25" s="103"/>
      <c r="E25" s="103"/>
      <c r="F25" s="103"/>
      <c r="G25" s="104"/>
      <c r="H25" s="165"/>
      <c r="I25" s="165"/>
      <c r="L25" s="129"/>
      <c r="M25" s="129"/>
      <c r="N25" s="129"/>
      <c r="O25" s="129"/>
      <c r="P25" s="129"/>
      <c r="Q25" s="129"/>
    </row>
    <row r="26" spans="1:149" s="101" customFormat="1" ht="6" customHeight="1" x14ac:dyDescent="0.2">
      <c r="A26" s="161"/>
      <c r="B26" s="161"/>
      <c r="C26" s="115"/>
      <c r="D26" s="116"/>
      <c r="E26" s="116"/>
      <c r="F26" s="116"/>
      <c r="G26" s="117"/>
      <c r="H26" s="162"/>
      <c r="I26" s="162"/>
      <c r="J26" s="122"/>
      <c r="K26" s="140"/>
      <c r="L26" s="140"/>
      <c r="M26" s="140"/>
      <c r="N26" s="140"/>
      <c r="O26" s="140"/>
      <c r="P26" s="140"/>
      <c r="Q26" s="140"/>
      <c r="R26" s="140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</row>
    <row r="27" spans="1:149" ht="9.9499999999999993" customHeight="1" x14ac:dyDescent="0.2">
      <c r="A27" s="163"/>
      <c r="B27" s="163"/>
      <c r="C27" s="107" t="s">
        <v>1</v>
      </c>
      <c r="D27" s="107" t="s">
        <v>40</v>
      </c>
      <c r="E27" s="107"/>
      <c r="F27" s="107"/>
      <c r="G27" s="108" t="s">
        <v>63</v>
      </c>
      <c r="H27" s="165"/>
      <c r="I27" s="165"/>
    </row>
    <row r="28" spans="1:149" ht="9.9499999999999993" customHeight="1" x14ac:dyDescent="0.2">
      <c r="A28" s="163"/>
      <c r="B28" s="163"/>
      <c r="C28" s="107"/>
      <c r="D28" s="107"/>
      <c r="E28" s="107"/>
      <c r="F28" s="107"/>
      <c r="G28" s="108"/>
      <c r="H28" s="165"/>
      <c r="I28" s="165"/>
    </row>
    <row r="29" spans="1:149" ht="20.100000000000001" customHeight="1" x14ac:dyDescent="0.2">
      <c r="A29" s="163"/>
      <c r="B29" s="163"/>
      <c r="C29" s="106" t="s">
        <v>49</v>
      </c>
      <c r="D29" s="109" t="s">
        <v>64</v>
      </c>
      <c r="E29" s="110"/>
      <c r="F29" s="110"/>
      <c r="G29" s="111"/>
      <c r="H29" s="165"/>
      <c r="I29" s="165"/>
    </row>
    <row r="30" spans="1:149" ht="15" customHeight="1" x14ac:dyDescent="0.2">
      <c r="A30" s="163"/>
      <c r="B30" s="163"/>
      <c r="C30" s="173">
        <v>1</v>
      </c>
      <c r="D30" s="174" t="s">
        <v>12</v>
      </c>
      <c r="E30" s="175" t="s">
        <v>35</v>
      </c>
      <c r="F30" s="175" t="s">
        <v>80</v>
      </c>
      <c r="G30" s="191">
        <v>409</v>
      </c>
      <c r="H30" s="165"/>
      <c r="I30" s="165"/>
    </row>
    <row r="31" spans="1:149" ht="15" customHeight="1" x14ac:dyDescent="0.2">
      <c r="A31" s="163"/>
      <c r="B31" s="163"/>
      <c r="C31" s="173">
        <v>2</v>
      </c>
      <c r="D31" s="177" t="s">
        <v>13</v>
      </c>
      <c r="E31" s="175" t="s">
        <v>14</v>
      </c>
      <c r="F31" s="175" t="s">
        <v>14</v>
      </c>
      <c r="G31" s="191">
        <v>4</v>
      </c>
      <c r="H31" s="165"/>
      <c r="I31" s="165"/>
    </row>
    <row r="32" spans="1:149" ht="15" customHeight="1" x14ac:dyDescent="0.2">
      <c r="A32" s="163"/>
      <c r="B32" s="163"/>
      <c r="C32" s="173">
        <v>3</v>
      </c>
      <c r="D32" s="177" t="s">
        <v>37</v>
      </c>
      <c r="E32" s="175" t="s">
        <v>81</v>
      </c>
      <c r="F32" s="175" t="s">
        <v>39</v>
      </c>
      <c r="G32" s="191">
        <v>35</v>
      </c>
      <c r="H32" s="165"/>
      <c r="I32" s="165"/>
    </row>
    <row r="33" spans="1:18" ht="15" customHeight="1" x14ac:dyDescent="0.2">
      <c r="A33" s="163"/>
      <c r="B33" s="163"/>
      <c r="C33" s="173">
        <v>4</v>
      </c>
      <c r="D33" s="177" t="s">
        <v>38</v>
      </c>
      <c r="E33" s="175" t="s">
        <v>82</v>
      </c>
      <c r="F33" s="175" t="s">
        <v>39</v>
      </c>
      <c r="G33" s="191">
        <v>29.444400000000002</v>
      </c>
      <c r="H33" s="165"/>
      <c r="I33" s="165"/>
    </row>
    <row r="34" spans="1:18" ht="15" customHeight="1" x14ac:dyDescent="0.2">
      <c r="A34" s="163"/>
      <c r="B34" s="163"/>
      <c r="C34" s="97"/>
      <c r="D34" s="100"/>
      <c r="E34" s="98"/>
      <c r="F34" s="98"/>
      <c r="G34" s="99"/>
      <c r="H34" s="165"/>
      <c r="I34" s="165"/>
    </row>
    <row r="35" spans="1:18" ht="20.100000000000001" customHeight="1" x14ac:dyDescent="0.2">
      <c r="A35" s="163"/>
      <c r="B35" s="163"/>
      <c r="C35" s="105" t="s">
        <v>18</v>
      </c>
      <c r="D35" s="112" t="s">
        <v>65</v>
      </c>
      <c r="E35" s="113"/>
      <c r="F35" s="113"/>
      <c r="G35" s="114"/>
      <c r="H35" s="165"/>
      <c r="I35" s="165"/>
    </row>
    <row r="36" spans="1:18" ht="15" customHeight="1" x14ac:dyDescent="0.2">
      <c r="A36" s="163"/>
      <c r="B36" s="163"/>
      <c r="C36" s="173">
        <v>5</v>
      </c>
      <c r="D36" s="174" t="s">
        <v>21</v>
      </c>
      <c r="E36" s="175" t="s">
        <v>83</v>
      </c>
      <c r="F36" s="175" t="s">
        <v>84</v>
      </c>
      <c r="G36" s="176">
        <f>+G32-G33</f>
        <v>5.5555999999999983</v>
      </c>
      <c r="H36" s="165"/>
      <c r="I36" s="165"/>
    </row>
    <row r="37" spans="1:18" ht="15" customHeight="1" x14ac:dyDescent="0.2">
      <c r="A37" s="163"/>
      <c r="B37" s="163"/>
      <c r="C37" s="173">
        <v>6</v>
      </c>
      <c r="D37" s="174" t="s">
        <v>15</v>
      </c>
      <c r="E37" s="175" t="s">
        <v>16</v>
      </c>
      <c r="F37" s="178" t="s">
        <v>85</v>
      </c>
      <c r="G37" s="176">
        <f>0.0014*G30*G36</f>
        <v>3.1811365599999992</v>
      </c>
      <c r="H37" s="165"/>
      <c r="I37" s="165"/>
    </row>
    <row r="38" spans="1:18" ht="15" customHeight="1" x14ac:dyDescent="0.2">
      <c r="A38" s="163"/>
      <c r="B38" s="163"/>
      <c r="C38" s="173">
        <v>7</v>
      </c>
      <c r="D38" s="174" t="s">
        <v>20</v>
      </c>
      <c r="E38" s="175" t="s">
        <v>19</v>
      </c>
      <c r="F38" s="175" t="s">
        <v>36</v>
      </c>
      <c r="G38" s="176">
        <f>0.0002*G30</f>
        <v>8.1799999999999998E-2</v>
      </c>
      <c r="H38" s="165"/>
      <c r="I38" s="165"/>
    </row>
    <row r="39" spans="1:18" ht="15" customHeight="1" x14ac:dyDescent="0.2">
      <c r="A39" s="163"/>
      <c r="B39" s="163"/>
      <c r="C39" s="173">
        <v>8</v>
      </c>
      <c r="D39" s="174" t="s">
        <v>17</v>
      </c>
      <c r="E39" s="175" t="s">
        <v>18</v>
      </c>
      <c r="F39" s="175" t="s">
        <v>22</v>
      </c>
      <c r="G39" s="176">
        <f>+(G37-((G31-1)*G38))/(G31-1)</f>
        <v>0.97857885333333305</v>
      </c>
      <c r="H39" s="165"/>
      <c r="I39" s="165"/>
    </row>
    <row r="40" spans="1:18" ht="20.100000000000001" customHeight="1" x14ac:dyDescent="0.2">
      <c r="A40" s="163"/>
      <c r="B40" s="163"/>
      <c r="C40" s="179"/>
      <c r="D40" s="180" t="s">
        <v>23</v>
      </c>
      <c r="E40" s="181" t="s">
        <v>62</v>
      </c>
      <c r="F40" s="182" t="s">
        <v>24</v>
      </c>
      <c r="G40" s="183">
        <f>+G37+G38+G39</f>
        <v>4.2415154133333317</v>
      </c>
      <c r="H40" s="165"/>
      <c r="I40" s="165"/>
    </row>
    <row r="41" spans="1:18" x14ac:dyDescent="0.2">
      <c r="A41" s="163"/>
      <c r="B41" s="166"/>
      <c r="C41" s="168"/>
      <c r="D41" s="167"/>
      <c r="E41" s="167"/>
      <c r="F41" s="167"/>
      <c r="G41" s="167"/>
      <c r="H41" s="169"/>
      <c r="I41" s="165"/>
    </row>
    <row r="42" spans="1:18" s="123" customFormat="1" x14ac:dyDescent="0.2">
      <c r="A42" s="164"/>
      <c r="B42" s="164"/>
      <c r="C42" s="186"/>
      <c r="D42" s="164"/>
      <c r="E42" s="164"/>
      <c r="F42" s="164"/>
      <c r="G42" s="164"/>
      <c r="H42" s="164"/>
      <c r="I42" s="164"/>
      <c r="K42" s="140"/>
      <c r="L42" s="140"/>
      <c r="M42" s="140"/>
      <c r="N42" s="140"/>
      <c r="O42" s="140"/>
      <c r="P42" s="140"/>
      <c r="Q42" s="140"/>
      <c r="R42" s="140"/>
    </row>
    <row r="43" spans="1:18" s="123" customFormat="1" x14ac:dyDescent="0.2">
      <c r="A43" s="164"/>
      <c r="B43" s="164"/>
      <c r="C43" s="186"/>
      <c r="D43" s="164"/>
      <c r="E43" s="164"/>
      <c r="F43" s="164"/>
      <c r="G43" s="164"/>
      <c r="H43" s="164"/>
      <c r="I43" s="164"/>
      <c r="K43" s="140"/>
      <c r="L43" s="140"/>
      <c r="M43" s="140"/>
      <c r="N43" s="140"/>
      <c r="O43" s="140"/>
      <c r="P43" s="140"/>
      <c r="Q43" s="140"/>
      <c r="R43" s="140"/>
    </row>
    <row r="44" spans="1:18" s="123" customFormat="1" x14ac:dyDescent="0.2">
      <c r="A44" s="164"/>
      <c r="B44" s="164"/>
      <c r="C44" s="186"/>
      <c r="D44" s="164"/>
      <c r="E44" s="164"/>
      <c r="F44" s="164"/>
      <c r="G44" s="164"/>
      <c r="H44" s="164"/>
      <c r="I44" s="164"/>
      <c r="K44" s="140"/>
      <c r="L44" s="140"/>
      <c r="M44" s="140"/>
      <c r="N44" s="140"/>
      <c r="O44" s="140"/>
      <c r="P44" s="140"/>
      <c r="Q44" s="140"/>
      <c r="R44" s="140"/>
    </row>
    <row r="45" spans="1:18" s="123" customFormat="1" x14ac:dyDescent="0.2">
      <c r="C45" s="128"/>
      <c r="K45" s="140"/>
      <c r="L45" s="140"/>
      <c r="M45" s="140"/>
      <c r="N45" s="140"/>
      <c r="O45" s="140"/>
      <c r="P45" s="140"/>
      <c r="Q45" s="140"/>
      <c r="R45" s="140"/>
    </row>
    <row r="46" spans="1:18" s="123" customFormat="1" x14ac:dyDescent="0.2">
      <c r="C46" s="128"/>
      <c r="K46" s="140"/>
      <c r="L46" s="140"/>
      <c r="M46" s="140"/>
      <c r="N46" s="140"/>
      <c r="O46" s="140"/>
      <c r="P46" s="140"/>
      <c r="Q46" s="140"/>
      <c r="R46" s="140"/>
    </row>
    <row r="47" spans="1:18" s="123" customFormat="1" x14ac:dyDescent="0.2">
      <c r="C47" s="128"/>
      <c r="K47" s="140"/>
      <c r="L47" s="140"/>
      <c r="M47" s="140"/>
      <c r="N47" s="140"/>
      <c r="O47" s="140"/>
      <c r="P47" s="140"/>
      <c r="Q47" s="140"/>
      <c r="R47" s="140"/>
    </row>
    <row r="48" spans="1:18" s="123" customFormat="1" x14ac:dyDescent="0.2">
      <c r="C48" s="128"/>
      <c r="K48" s="140"/>
      <c r="L48" s="140"/>
      <c r="M48" s="140"/>
      <c r="N48" s="140"/>
      <c r="O48" s="140"/>
      <c r="P48" s="140"/>
      <c r="Q48" s="140"/>
      <c r="R48" s="140"/>
    </row>
    <row r="49" spans="3:18" s="123" customFormat="1" x14ac:dyDescent="0.2">
      <c r="C49" s="128"/>
      <c r="K49" s="140"/>
      <c r="L49" s="140"/>
      <c r="M49" s="140"/>
      <c r="N49" s="140"/>
      <c r="O49" s="140"/>
      <c r="P49" s="140"/>
      <c r="Q49" s="140"/>
      <c r="R49" s="140"/>
    </row>
    <row r="50" spans="3:18" s="123" customFormat="1" x14ac:dyDescent="0.2">
      <c r="C50" s="128"/>
      <c r="K50" s="140"/>
      <c r="L50" s="140"/>
      <c r="M50" s="140"/>
      <c r="N50" s="140"/>
      <c r="O50" s="140"/>
      <c r="P50" s="140"/>
      <c r="Q50" s="140"/>
      <c r="R50" s="140"/>
    </row>
    <row r="51" spans="3:18" s="123" customFormat="1" x14ac:dyDescent="0.2">
      <c r="C51" s="128"/>
      <c r="K51" s="140"/>
      <c r="L51" s="140"/>
      <c r="M51" s="140"/>
      <c r="N51" s="140"/>
      <c r="O51" s="140"/>
      <c r="P51" s="140"/>
      <c r="Q51" s="140"/>
      <c r="R51" s="140"/>
    </row>
    <row r="52" spans="3:18" s="123" customFormat="1" x14ac:dyDescent="0.2">
      <c r="C52" s="128"/>
      <c r="K52" s="140"/>
      <c r="L52" s="140"/>
      <c r="M52" s="140"/>
      <c r="N52" s="140"/>
      <c r="O52" s="140"/>
      <c r="P52" s="140"/>
      <c r="Q52" s="140"/>
      <c r="R52" s="140"/>
    </row>
    <row r="53" spans="3:18" s="123" customFormat="1" x14ac:dyDescent="0.2">
      <c r="C53" s="128"/>
      <c r="K53" s="140"/>
      <c r="L53" s="140"/>
      <c r="M53" s="140"/>
      <c r="N53" s="140"/>
      <c r="O53" s="140"/>
      <c r="P53" s="140"/>
      <c r="Q53" s="140"/>
      <c r="R53" s="140"/>
    </row>
    <row r="54" spans="3:18" s="123" customFormat="1" x14ac:dyDescent="0.2">
      <c r="C54" s="128"/>
      <c r="K54" s="140"/>
      <c r="L54" s="140"/>
      <c r="M54" s="140"/>
      <c r="N54" s="140"/>
      <c r="O54" s="140"/>
      <c r="P54" s="140"/>
      <c r="Q54" s="140"/>
      <c r="R54" s="140"/>
    </row>
    <row r="55" spans="3:18" s="123" customFormat="1" x14ac:dyDescent="0.2">
      <c r="C55" s="128"/>
      <c r="K55" s="140"/>
      <c r="L55" s="140"/>
      <c r="M55" s="140"/>
      <c r="N55" s="140"/>
      <c r="O55" s="140"/>
      <c r="P55" s="140"/>
      <c r="Q55" s="140"/>
      <c r="R55" s="140"/>
    </row>
    <row r="56" spans="3:18" s="123" customFormat="1" x14ac:dyDescent="0.2">
      <c r="C56" s="128"/>
      <c r="K56" s="140"/>
      <c r="L56" s="140"/>
      <c r="M56" s="140"/>
      <c r="N56" s="140"/>
      <c r="O56" s="140"/>
      <c r="P56" s="140"/>
      <c r="Q56" s="140"/>
      <c r="R56" s="140"/>
    </row>
    <row r="57" spans="3:18" s="123" customFormat="1" x14ac:dyDescent="0.2">
      <c r="C57" s="128"/>
      <c r="K57" s="140"/>
      <c r="L57" s="140"/>
      <c r="M57" s="140"/>
      <c r="N57" s="140"/>
      <c r="O57" s="140"/>
      <c r="P57" s="140"/>
      <c r="Q57" s="140"/>
      <c r="R57" s="140"/>
    </row>
    <row r="58" spans="3:18" s="123" customFormat="1" x14ac:dyDescent="0.2">
      <c r="C58" s="128"/>
      <c r="K58" s="140"/>
      <c r="L58" s="140"/>
      <c r="M58" s="140"/>
      <c r="N58" s="140"/>
      <c r="O58" s="140"/>
      <c r="P58" s="140"/>
      <c r="Q58" s="140"/>
      <c r="R58" s="140"/>
    </row>
    <row r="59" spans="3:18" s="123" customFormat="1" x14ac:dyDescent="0.2">
      <c r="C59" s="128"/>
      <c r="K59" s="140"/>
      <c r="L59" s="140"/>
      <c r="M59" s="140"/>
      <c r="N59" s="140"/>
      <c r="O59" s="140"/>
      <c r="P59" s="140"/>
      <c r="Q59" s="140"/>
      <c r="R59" s="140"/>
    </row>
    <row r="60" spans="3:18" s="123" customFormat="1" x14ac:dyDescent="0.2">
      <c r="C60" s="128"/>
      <c r="K60" s="140"/>
      <c r="L60" s="140"/>
      <c r="M60" s="140"/>
      <c r="N60" s="140"/>
      <c r="O60" s="140"/>
      <c r="P60" s="140"/>
      <c r="Q60" s="140"/>
      <c r="R60" s="140"/>
    </row>
    <row r="61" spans="3:18" s="123" customFormat="1" x14ac:dyDescent="0.2">
      <c r="C61" s="128"/>
      <c r="K61" s="140"/>
      <c r="L61" s="140"/>
      <c r="M61" s="140"/>
      <c r="N61" s="140"/>
      <c r="O61" s="140"/>
      <c r="P61" s="140"/>
      <c r="Q61" s="140"/>
      <c r="R61" s="140"/>
    </row>
    <row r="62" spans="3:18" s="123" customFormat="1" x14ac:dyDescent="0.2">
      <c r="C62" s="128"/>
      <c r="K62" s="140"/>
      <c r="L62" s="140"/>
      <c r="M62" s="140"/>
      <c r="N62" s="140"/>
      <c r="O62" s="140"/>
      <c r="P62" s="140"/>
      <c r="Q62" s="140"/>
      <c r="R62" s="140"/>
    </row>
    <row r="63" spans="3:18" s="123" customFormat="1" x14ac:dyDescent="0.2">
      <c r="C63" s="128"/>
      <c r="K63" s="140"/>
      <c r="L63" s="140"/>
      <c r="M63" s="140"/>
      <c r="N63" s="140"/>
      <c r="O63" s="140"/>
      <c r="P63" s="140"/>
      <c r="Q63" s="140"/>
      <c r="R63" s="140"/>
    </row>
    <row r="64" spans="3:18" s="123" customFormat="1" x14ac:dyDescent="0.2">
      <c r="C64" s="128"/>
      <c r="K64" s="140"/>
      <c r="L64" s="140"/>
      <c r="M64" s="140"/>
      <c r="N64" s="140"/>
      <c r="O64" s="140"/>
      <c r="P64" s="140"/>
      <c r="Q64" s="140"/>
      <c r="R64" s="140"/>
    </row>
    <row r="65" spans="3:18" s="123" customFormat="1" x14ac:dyDescent="0.2">
      <c r="C65" s="128"/>
      <c r="K65" s="140"/>
      <c r="L65" s="140"/>
      <c r="M65" s="140"/>
      <c r="N65" s="140"/>
      <c r="O65" s="140"/>
      <c r="P65" s="140"/>
      <c r="Q65" s="140"/>
      <c r="R65" s="140"/>
    </row>
    <row r="66" spans="3:18" s="123" customFormat="1" x14ac:dyDescent="0.2">
      <c r="C66" s="128"/>
      <c r="K66" s="140"/>
      <c r="L66" s="140"/>
      <c r="M66" s="140"/>
      <c r="N66" s="140"/>
      <c r="O66" s="140"/>
      <c r="P66" s="140"/>
      <c r="Q66" s="140"/>
      <c r="R66" s="140"/>
    </row>
    <row r="67" spans="3:18" s="123" customFormat="1" x14ac:dyDescent="0.2">
      <c r="C67" s="128"/>
      <c r="K67" s="140"/>
      <c r="L67" s="140"/>
      <c r="M67" s="140"/>
      <c r="N67" s="140"/>
      <c r="O67" s="140"/>
      <c r="P67" s="140"/>
      <c r="Q67" s="140"/>
      <c r="R67" s="140"/>
    </row>
    <row r="68" spans="3:18" s="123" customFormat="1" x14ac:dyDescent="0.2">
      <c r="C68" s="128"/>
      <c r="K68" s="140"/>
      <c r="L68" s="140"/>
      <c r="M68" s="140"/>
      <c r="N68" s="140"/>
      <c r="O68" s="140"/>
      <c r="P68" s="140"/>
      <c r="Q68" s="140"/>
      <c r="R68" s="140"/>
    </row>
    <row r="69" spans="3:18" s="123" customFormat="1" x14ac:dyDescent="0.2">
      <c r="C69" s="128"/>
      <c r="K69" s="140"/>
      <c r="L69" s="140"/>
      <c r="M69" s="140"/>
      <c r="N69" s="140"/>
      <c r="O69" s="140"/>
      <c r="P69" s="140"/>
      <c r="Q69" s="140"/>
      <c r="R69" s="140"/>
    </row>
    <row r="70" spans="3:18" s="123" customFormat="1" x14ac:dyDescent="0.2">
      <c r="C70" s="128"/>
      <c r="K70" s="140"/>
      <c r="L70" s="140"/>
      <c r="M70" s="140"/>
      <c r="N70" s="140"/>
      <c r="O70" s="140"/>
      <c r="P70" s="140"/>
      <c r="Q70" s="140"/>
      <c r="R70" s="140"/>
    </row>
    <row r="71" spans="3:18" s="123" customFormat="1" x14ac:dyDescent="0.2">
      <c r="C71" s="128"/>
      <c r="K71" s="140"/>
      <c r="L71" s="140"/>
      <c r="M71" s="140"/>
      <c r="N71" s="140"/>
      <c r="O71" s="140"/>
      <c r="P71" s="140"/>
      <c r="Q71" s="140"/>
      <c r="R71" s="140"/>
    </row>
    <row r="72" spans="3:18" s="123" customFormat="1" x14ac:dyDescent="0.2">
      <c r="C72" s="128"/>
      <c r="K72" s="140"/>
      <c r="L72" s="140"/>
      <c r="M72" s="140"/>
      <c r="N72" s="140"/>
      <c r="O72" s="140"/>
      <c r="P72" s="140"/>
      <c r="Q72" s="140"/>
      <c r="R72" s="140"/>
    </row>
    <row r="73" spans="3:18" s="123" customFormat="1" x14ac:dyDescent="0.2">
      <c r="C73" s="128"/>
      <c r="K73" s="140"/>
      <c r="L73" s="140"/>
      <c r="M73" s="140"/>
      <c r="N73" s="140"/>
      <c r="O73" s="140"/>
      <c r="P73" s="140"/>
      <c r="Q73" s="140"/>
      <c r="R73" s="140"/>
    </row>
    <row r="74" spans="3:18" s="123" customFormat="1" x14ac:dyDescent="0.2">
      <c r="C74" s="128"/>
      <c r="K74" s="140"/>
      <c r="L74" s="140"/>
      <c r="M74" s="140"/>
      <c r="N74" s="140"/>
      <c r="O74" s="140"/>
      <c r="P74" s="140"/>
      <c r="Q74" s="140"/>
      <c r="R74" s="140"/>
    </row>
    <row r="75" spans="3:18" s="123" customFormat="1" x14ac:dyDescent="0.2">
      <c r="C75" s="128"/>
      <c r="K75" s="140"/>
      <c r="L75" s="140"/>
      <c r="M75" s="140"/>
      <c r="N75" s="140"/>
      <c r="O75" s="140"/>
      <c r="P75" s="140"/>
      <c r="Q75" s="140"/>
      <c r="R75" s="140"/>
    </row>
    <row r="76" spans="3:18" s="123" customFormat="1" x14ac:dyDescent="0.2">
      <c r="C76" s="128"/>
      <c r="K76" s="140"/>
      <c r="L76" s="140"/>
      <c r="M76" s="140"/>
      <c r="N76" s="140"/>
      <c r="O76" s="140"/>
      <c r="P76" s="140"/>
      <c r="Q76" s="140"/>
      <c r="R76" s="140"/>
    </row>
    <row r="77" spans="3:18" s="123" customFormat="1" x14ac:dyDescent="0.2">
      <c r="C77" s="128"/>
      <c r="K77" s="140"/>
      <c r="L77" s="140"/>
      <c r="M77" s="140"/>
      <c r="N77" s="140"/>
      <c r="O77" s="140"/>
      <c r="P77" s="140"/>
      <c r="Q77" s="140"/>
      <c r="R77" s="140"/>
    </row>
    <row r="78" spans="3:18" s="123" customFormat="1" x14ac:dyDescent="0.2">
      <c r="C78" s="128"/>
      <c r="K78" s="140"/>
      <c r="L78" s="140"/>
      <c r="M78" s="140"/>
      <c r="N78" s="140"/>
      <c r="O78" s="140"/>
      <c r="P78" s="140"/>
      <c r="Q78" s="140"/>
      <c r="R78" s="140"/>
    </row>
    <row r="79" spans="3:18" s="123" customFormat="1" x14ac:dyDescent="0.2">
      <c r="C79" s="128"/>
      <c r="K79" s="140"/>
      <c r="L79" s="140"/>
      <c r="M79" s="140"/>
      <c r="N79" s="140"/>
      <c r="O79" s="140"/>
      <c r="P79" s="140"/>
      <c r="Q79" s="140"/>
      <c r="R79" s="140"/>
    </row>
    <row r="80" spans="3:18" s="123" customFormat="1" x14ac:dyDescent="0.2">
      <c r="C80" s="128"/>
      <c r="K80" s="140"/>
      <c r="L80" s="140"/>
      <c r="M80" s="140"/>
      <c r="N80" s="140"/>
      <c r="O80" s="140"/>
      <c r="P80" s="140"/>
      <c r="Q80" s="140"/>
      <c r="R80" s="140"/>
    </row>
    <row r="81" spans="3:18" s="123" customFormat="1" x14ac:dyDescent="0.2">
      <c r="C81" s="128"/>
      <c r="K81" s="140"/>
      <c r="L81" s="140"/>
      <c r="M81" s="140"/>
      <c r="N81" s="140"/>
      <c r="O81" s="140"/>
      <c r="P81" s="140"/>
      <c r="Q81" s="140"/>
      <c r="R81" s="140"/>
    </row>
    <row r="82" spans="3:18" s="123" customFormat="1" x14ac:dyDescent="0.2">
      <c r="C82" s="128"/>
      <c r="K82" s="140"/>
      <c r="L82" s="140"/>
      <c r="M82" s="140"/>
      <c r="N82" s="140"/>
      <c r="O82" s="140"/>
      <c r="P82" s="140"/>
      <c r="Q82" s="140"/>
      <c r="R82" s="140"/>
    </row>
    <row r="83" spans="3:18" s="123" customFormat="1" x14ac:dyDescent="0.2">
      <c r="C83" s="128"/>
      <c r="K83" s="140"/>
      <c r="L83" s="140"/>
      <c r="M83" s="140"/>
      <c r="N83" s="140"/>
      <c r="O83" s="140"/>
      <c r="P83" s="140"/>
      <c r="Q83" s="140"/>
      <c r="R83" s="140"/>
    </row>
    <row r="84" spans="3:18" s="123" customFormat="1" x14ac:dyDescent="0.2">
      <c r="C84" s="128"/>
      <c r="K84" s="140"/>
      <c r="L84" s="140"/>
      <c r="M84" s="140"/>
      <c r="N84" s="140"/>
      <c r="O84" s="140"/>
      <c r="P84" s="140"/>
      <c r="Q84" s="140"/>
      <c r="R84" s="140"/>
    </row>
    <row r="85" spans="3:18" s="123" customFormat="1" x14ac:dyDescent="0.2">
      <c r="C85" s="128"/>
      <c r="K85" s="140"/>
      <c r="L85" s="140"/>
      <c r="M85" s="140"/>
      <c r="N85" s="140"/>
      <c r="O85" s="140"/>
      <c r="P85" s="140"/>
      <c r="Q85" s="140"/>
      <c r="R85" s="140"/>
    </row>
    <row r="86" spans="3:18" s="123" customFormat="1" x14ac:dyDescent="0.2">
      <c r="C86" s="128"/>
      <c r="K86" s="140"/>
      <c r="L86" s="140"/>
      <c r="M86" s="140"/>
      <c r="N86" s="140"/>
      <c r="O86" s="140"/>
      <c r="P86" s="140"/>
      <c r="Q86" s="140"/>
      <c r="R86" s="140"/>
    </row>
    <row r="87" spans="3:18" s="123" customFormat="1" x14ac:dyDescent="0.2">
      <c r="C87" s="128"/>
      <c r="K87" s="140"/>
      <c r="L87" s="140"/>
      <c r="M87" s="140"/>
      <c r="N87" s="140"/>
      <c r="O87" s="140"/>
      <c r="P87" s="140"/>
      <c r="Q87" s="140"/>
      <c r="R87" s="140"/>
    </row>
    <row r="88" spans="3:18" s="123" customFormat="1" x14ac:dyDescent="0.2">
      <c r="C88" s="128"/>
      <c r="K88" s="140"/>
      <c r="L88" s="140"/>
      <c r="M88" s="140"/>
      <c r="N88" s="140"/>
      <c r="O88" s="140"/>
      <c r="P88" s="140"/>
      <c r="Q88" s="140"/>
      <c r="R88" s="140"/>
    </row>
    <row r="89" spans="3:18" s="123" customFormat="1" x14ac:dyDescent="0.2">
      <c r="C89" s="128"/>
      <c r="K89" s="140"/>
      <c r="L89" s="140"/>
      <c r="M89" s="140"/>
      <c r="N89" s="140"/>
      <c r="O89" s="140"/>
      <c r="P89" s="140"/>
      <c r="Q89" s="140"/>
      <c r="R89" s="140"/>
    </row>
    <row r="90" spans="3:18" s="123" customFormat="1" x14ac:dyDescent="0.2">
      <c r="C90" s="128"/>
      <c r="K90" s="140"/>
      <c r="L90" s="140"/>
      <c r="M90" s="140"/>
      <c r="N90" s="140"/>
      <c r="O90" s="140"/>
      <c r="P90" s="140"/>
      <c r="Q90" s="140"/>
      <c r="R90" s="140"/>
    </row>
    <row r="91" spans="3:18" s="123" customFormat="1" x14ac:dyDescent="0.2">
      <c r="C91" s="128"/>
      <c r="K91" s="140"/>
      <c r="L91" s="140"/>
      <c r="M91" s="140"/>
      <c r="N91" s="140"/>
      <c r="O91" s="140"/>
      <c r="P91" s="140"/>
      <c r="Q91" s="140"/>
      <c r="R91" s="140"/>
    </row>
    <row r="92" spans="3:18" s="123" customFormat="1" x14ac:dyDescent="0.2">
      <c r="C92" s="128"/>
      <c r="K92" s="140"/>
      <c r="L92" s="140"/>
      <c r="M92" s="140"/>
      <c r="N92" s="140"/>
      <c r="O92" s="140"/>
      <c r="P92" s="140"/>
      <c r="Q92" s="140"/>
      <c r="R92" s="140"/>
    </row>
    <row r="93" spans="3:18" s="123" customFormat="1" x14ac:dyDescent="0.2">
      <c r="C93" s="128"/>
      <c r="K93" s="140"/>
      <c r="L93" s="140"/>
      <c r="M93" s="140"/>
      <c r="N93" s="140"/>
      <c r="O93" s="140"/>
      <c r="P93" s="140"/>
      <c r="Q93" s="140"/>
      <c r="R93" s="140"/>
    </row>
    <row r="94" spans="3:18" s="123" customFormat="1" x14ac:dyDescent="0.2">
      <c r="C94" s="128"/>
      <c r="K94" s="140"/>
      <c r="L94" s="140"/>
      <c r="M94" s="140"/>
      <c r="N94" s="140"/>
      <c r="O94" s="140"/>
      <c r="P94" s="140"/>
      <c r="Q94" s="140"/>
      <c r="R94" s="140"/>
    </row>
    <row r="95" spans="3:18" s="123" customFormat="1" x14ac:dyDescent="0.2">
      <c r="C95" s="128"/>
      <c r="K95" s="140"/>
      <c r="L95" s="140"/>
      <c r="M95" s="140"/>
      <c r="N95" s="140"/>
      <c r="O95" s="140"/>
      <c r="P95" s="140"/>
      <c r="Q95" s="140"/>
      <c r="R95" s="140"/>
    </row>
    <row r="96" spans="3:18" s="123" customFormat="1" x14ac:dyDescent="0.2">
      <c r="C96" s="128"/>
      <c r="K96" s="140"/>
      <c r="L96" s="140"/>
      <c r="M96" s="140"/>
      <c r="N96" s="140"/>
      <c r="O96" s="140"/>
      <c r="P96" s="140"/>
      <c r="Q96" s="140"/>
      <c r="R96" s="140"/>
    </row>
    <row r="97" spans="3:18" s="123" customFormat="1" x14ac:dyDescent="0.2">
      <c r="C97" s="128"/>
      <c r="K97" s="140"/>
      <c r="L97" s="140"/>
      <c r="M97" s="140"/>
      <c r="N97" s="140"/>
      <c r="O97" s="140"/>
      <c r="P97" s="140"/>
      <c r="Q97" s="140"/>
      <c r="R97" s="140"/>
    </row>
    <row r="98" spans="3:18" s="123" customFormat="1" x14ac:dyDescent="0.2">
      <c r="C98" s="128"/>
      <c r="K98" s="140"/>
      <c r="L98" s="140"/>
      <c r="M98" s="140"/>
      <c r="N98" s="140"/>
      <c r="O98" s="140"/>
      <c r="P98" s="140"/>
      <c r="Q98" s="140"/>
      <c r="R98" s="140"/>
    </row>
    <row r="99" spans="3:18" s="123" customFormat="1" x14ac:dyDescent="0.2">
      <c r="C99" s="128"/>
      <c r="K99" s="140"/>
      <c r="L99" s="140"/>
      <c r="M99" s="140"/>
      <c r="N99" s="140"/>
      <c r="O99" s="140"/>
      <c r="P99" s="140"/>
      <c r="Q99" s="140"/>
      <c r="R99" s="140"/>
    </row>
    <row r="100" spans="3:18" s="123" customFormat="1" x14ac:dyDescent="0.2">
      <c r="C100" s="128"/>
      <c r="K100" s="140"/>
      <c r="L100" s="140"/>
      <c r="M100" s="140"/>
      <c r="N100" s="140"/>
      <c r="O100" s="140"/>
      <c r="P100" s="140"/>
      <c r="Q100" s="140"/>
      <c r="R100" s="140"/>
    </row>
    <row r="101" spans="3:18" s="123" customFormat="1" x14ac:dyDescent="0.2">
      <c r="C101" s="128"/>
      <c r="K101" s="140"/>
      <c r="L101" s="140"/>
      <c r="M101" s="140"/>
      <c r="N101" s="140"/>
      <c r="O101" s="140"/>
      <c r="P101" s="140"/>
      <c r="Q101" s="140"/>
      <c r="R101" s="140"/>
    </row>
    <row r="102" spans="3:18" s="123" customFormat="1" x14ac:dyDescent="0.2">
      <c r="C102" s="128"/>
      <c r="K102" s="140"/>
      <c r="L102" s="140"/>
      <c r="M102" s="140"/>
      <c r="N102" s="140"/>
      <c r="O102" s="140"/>
      <c r="P102" s="140"/>
      <c r="Q102" s="140"/>
      <c r="R102" s="140"/>
    </row>
    <row r="103" spans="3:18" s="123" customFormat="1" x14ac:dyDescent="0.2">
      <c r="C103" s="128"/>
      <c r="K103" s="140"/>
      <c r="L103" s="140"/>
      <c r="M103" s="140"/>
      <c r="N103" s="140"/>
      <c r="O103" s="140"/>
      <c r="P103" s="140"/>
      <c r="Q103" s="140"/>
      <c r="R103" s="140"/>
    </row>
    <row r="104" spans="3:18" s="123" customFormat="1" x14ac:dyDescent="0.2">
      <c r="C104" s="128"/>
      <c r="K104" s="140"/>
      <c r="L104" s="140"/>
      <c r="M104" s="140"/>
      <c r="N104" s="140"/>
      <c r="O104" s="140"/>
      <c r="P104" s="140"/>
      <c r="Q104" s="140"/>
      <c r="R104" s="140"/>
    </row>
    <row r="105" spans="3:18" s="123" customFormat="1" x14ac:dyDescent="0.2">
      <c r="C105" s="128"/>
      <c r="K105" s="140"/>
      <c r="L105" s="140"/>
      <c r="M105" s="140"/>
      <c r="N105" s="140"/>
      <c r="O105" s="140"/>
      <c r="P105" s="140"/>
      <c r="Q105" s="140"/>
      <c r="R105" s="140"/>
    </row>
    <row r="106" spans="3:18" s="123" customFormat="1" x14ac:dyDescent="0.2">
      <c r="C106" s="128"/>
      <c r="K106" s="140"/>
      <c r="L106" s="140"/>
      <c r="M106" s="140"/>
      <c r="N106" s="140"/>
      <c r="O106" s="140"/>
      <c r="P106" s="140"/>
      <c r="Q106" s="140"/>
      <c r="R106" s="140"/>
    </row>
    <row r="107" spans="3:18" s="123" customFormat="1" x14ac:dyDescent="0.2">
      <c r="C107" s="128"/>
      <c r="K107" s="140"/>
      <c r="L107" s="140"/>
      <c r="M107" s="140"/>
      <c r="N107" s="140"/>
      <c r="O107" s="140"/>
      <c r="P107" s="140"/>
      <c r="Q107" s="140"/>
      <c r="R107" s="140"/>
    </row>
    <row r="108" spans="3:18" s="123" customFormat="1" x14ac:dyDescent="0.2">
      <c r="C108" s="128"/>
      <c r="K108" s="140"/>
      <c r="L108" s="140"/>
      <c r="M108" s="140"/>
      <c r="N108" s="140"/>
      <c r="O108" s="140"/>
      <c r="P108" s="140"/>
      <c r="Q108" s="140"/>
      <c r="R108" s="140"/>
    </row>
    <row r="109" spans="3:18" s="123" customFormat="1" x14ac:dyDescent="0.2">
      <c r="C109" s="128"/>
      <c r="K109" s="140"/>
      <c r="L109" s="140"/>
      <c r="M109" s="140"/>
      <c r="N109" s="140"/>
      <c r="O109" s="140"/>
      <c r="P109" s="140"/>
      <c r="Q109" s="140"/>
      <c r="R109" s="140"/>
    </row>
    <row r="110" spans="3:18" s="123" customFormat="1" x14ac:dyDescent="0.2">
      <c r="C110" s="128"/>
      <c r="K110" s="140"/>
      <c r="L110" s="140"/>
      <c r="M110" s="140"/>
      <c r="N110" s="140"/>
      <c r="O110" s="140"/>
      <c r="P110" s="140"/>
      <c r="Q110" s="140"/>
      <c r="R110" s="140"/>
    </row>
    <row r="111" spans="3:18" s="123" customFormat="1" x14ac:dyDescent="0.2">
      <c r="C111" s="128"/>
      <c r="K111" s="140"/>
      <c r="L111" s="140"/>
      <c r="M111" s="140"/>
      <c r="N111" s="140"/>
      <c r="O111" s="140"/>
      <c r="P111" s="140"/>
      <c r="Q111" s="140"/>
      <c r="R111" s="140"/>
    </row>
    <row r="112" spans="3:18" s="123" customFormat="1" x14ac:dyDescent="0.2">
      <c r="C112" s="128"/>
      <c r="K112" s="140"/>
      <c r="L112" s="140"/>
      <c r="M112" s="140"/>
      <c r="N112" s="140"/>
      <c r="O112" s="140"/>
      <c r="P112" s="140"/>
      <c r="Q112" s="140"/>
      <c r="R112" s="140"/>
    </row>
    <row r="113" spans="3:18" s="123" customFormat="1" x14ac:dyDescent="0.2">
      <c r="C113" s="128"/>
      <c r="K113" s="140"/>
      <c r="L113" s="140"/>
      <c r="M113" s="140"/>
      <c r="N113" s="140"/>
      <c r="O113" s="140"/>
      <c r="P113" s="140"/>
      <c r="Q113" s="140"/>
      <c r="R113" s="140"/>
    </row>
    <row r="114" spans="3:18" s="123" customFormat="1" x14ac:dyDescent="0.2">
      <c r="C114" s="128"/>
      <c r="K114" s="140"/>
      <c r="L114" s="140"/>
      <c r="M114" s="140"/>
      <c r="N114" s="140"/>
      <c r="O114" s="140"/>
      <c r="P114" s="140"/>
      <c r="Q114" s="140"/>
      <c r="R114" s="140"/>
    </row>
    <row r="115" spans="3:18" s="123" customFormat="1" x14ac:dyDescent="0.2">
      <c r="C115" s="128"/>
      <c r="K115" s="140"/>
      <c r="L115" s="140"/>
      <c r="M115" s="140"/>
      <c r="N115" s="140"/>
      <c r="O115" s="140"/>
      <c r="P115" s="140"/>
      <c r="Q115" s="140"/>
      <c r="R115" s="140"/>
    </row>
    <row r="116" spans="3:18" s="123" customFormat="1" x14ac:dyDescent="0.2">
      <c r="C116" s="128"/>
      <c r="K116" s="140"/>
      <c r="L116" s="140"/>
      <c r="M116" s="140"/>
      <c r="N116" s="140"/>
      <c r="O116" s="140"/>
      <c r="P116" s="140"/>
      <c r="Q116" s="140"/>
      <c r="R116" s="140"/>
    </row>
    <row r="117" spans="3:18" s="123" customFormat="1" x14ac:dyDescent="0.2">
      <c r="C117" s="128"/>
      <c r="K117" s="140"/>
      <c r="L117" s="140"/>
      <c r="M117" s="140"/>
      <c r="N117" s="140"/>
      <c r="O117" s="140"/>
      <c r="P117" s="140"/>
      <c r="Q117" s="140"/>
      <c r="R117" s="140"/>
    </row>
    <row r="118" spans="3:18" s="123" customFormat="1" x14ac:dyDescent="0.2">
      <c r="C118" s="128"/>
      <c r="K118" s="140"/>
      <c r="L118" s="140"/>
      <c r="M118" s="140"/>
      <c r="N118" s="140"/>
      <c r="O118" s="140"/>
      <c r="P118" s="140"/>
      <c r="Q118" s="140"/>
      <c r="R118" s="140"/>
    </row>
    <row r="119" spans="3:18" s="123" customFormat="1" x14ac:dyDescent="0.2">
      <c r="C119" s="128"/>
      <c r="K119" s="140"/>
      <c r="L119" s="140"/>
      <c r="M119" s="140"/>
      <c r="N119" s="140"/>
      <c r="O119" s="140"/>
      <c r="P119" s="140"/>
      <c r="Q119" s="140"/>
      <c r="R119" s="140"/>
    </row>
    <row r="120" spans="3:18" s="123" customFormat="1" x14ac:dyDescent="0.2">
      <c r="C120" s="128"/>
      <c r="K120" s="140"/>
      <c r="L120" s="140"/>
      <c r="M120" s="140"/>
      <c r="N120" s="140"/>
      <c r="O120" s="140"/>
      <c r="P120" s="140"/>
      <c r="Q120" s="140"/>
      <c r="R120" s="140"/>
    </row>
    <row r="121" spans="3:18" s="123" customFormat="1" x14ac:dyDescent="0.2">
      <c r="C121" s="128"/>
      <c r="K121" s="140"/>
      <c r="L121" s="140"/>
      <c r="M121" s="140"/>
      <c r="N121" s="140"/>
      <c r="O121" s="140"/>
      <c r="P121" s="140"/>
      <c r="Q121" s="140"/>
      <c r="R121" s="140"/>
    </row>
    <row r="122" spans="3:18" s="123" customFormat="1" x14ac:dyDescent="0.2">
      <c r="C122" s="128"/>
      <c r="K122" s="140"/>
      <c r="L122" s="140"/>
      <c r="M122" s="140"/>
      <c r="N122" s="140"/>
      <c r="O122" s="140"/>
      <c r="P122" s="140"/>
      <c r="Q122" s="140"/>
      <c r="R122" s="140"/>
    </row>
    <row r="123" spans="3:18" s="123" customFormat="1" x14ac:dyDescent="0.2">
      <c r="C123" s="128"/>
      <c r="K123" s="140"/>
      <c r="L123" s="140"/>
      <c r="M123" s="140"/>
      <c r="N123" s="140"/>
      <c r="O123" s="140"/>
      <c r="P123" s="140"/>
      <c r="Q123" s="140"/>
      <c r="R123" s="140"/>
    </row>
    <row r="124" spans="3:18" s="123" customFormat="1" x14ac:dyDescent="0.2">
      <c r="C124" s="128"/>
      <c r="K124" s="140"/>
      <c r="L124" s="140"/>
      <c r="M124" s="140"/>
      <c r="N124" s="140"/>
      <c r="O124" s="140"/>
      <c r="P124" s="140"/>
      <c r="Q124" s="140"/>
      <c r="R124" s="140"/>
    </row>
    <row r="125" spans="3:18" s="123" customFormat="1" x14ac:dyDescent="0.2">
      <c r="C125" s="128"/>
      <c r="K125" s="140"/>
      <c r="L125" s="140"/>
      <c r="M125" s="140"/>
      <c r="N125" s="140"/>
      <c r="O125" s="140"/>
      <c r="P125" s="140"/>
      <c r="Q125" s="140"/>
      <c r="R125" s="140"/>
    </row>
    <row r="126" spans="3:18" s="123" customFormat="1" x14ac:dyDescent="0.2">
      <c r="C126" s="128"/>
      <c r="K126" s="140"/>
      <c r="L126" s="140"/>
      <c r="M126" s="140"/>
      <c r="N126" s="140"/>
      <c r="O126" s="140"/>
      <c r="P126" s="140"/>
      <c r="Q126" s="140"/>
      <c r="R126" s="140"/>
    </row>
    <row r="127" spans="3:18" s="123" customFormat="1" x14ac:dyDescent="0.2">
      <c r="C127" s="128"/>
      <c r="K127" s="140"/>
      <c r="L127" s="140"/>
      <c r="M127" s="140"/>
      <c r="N127" s="140"/>
      <c r="O127" s="140"/>
      <c r="P127" s="140"/>
      <c r="Q127" s="140"/>
      <c r="R127" s="140"/>
    </row>
    <row r="128" spans="3:18" s="123" customFormat="1" x14ac:dyDescent="0.2">
      <c r="C128" s="128"/>
      <c r="K128" s="140"/>
      <c r="L128" s="140"/>
      <c r="M128" s="140"/>
      <c r="N128" s="140"/>
      <c r="O128" s="140"/>
      <c r="P128" s="140"/>
      <c r="Q128" s="140"/>
      <c r="R128" s="140"/>
    </row>
    <row r="129" spans="3:18" s="123" customFormat="1" x14ac:dyDescent="0.2">
      <c r="C129" s="128"/>
      <c r="K129" s="140"/>
      <c r="L129" s="140"/>
      <c r="M129" s="140"/>
      <c r="N129" s="140"/>
      <c r="O129" s="140"/>
      <c r="P129" s="140"/>
      <c r="Q129" s="140"/>
      <c r="R129" s="140"/>
    </row>
    <row r="130" spans="3:18" s="123" customFormat="1" x14ac:dyDescent="0.2">
      <c r="C130" s="128"/>
      <c r="K130" s="140"/>
      <c r="L130" s="140"/>
      <c r="M130" s="140"/>
      <c r="N130" s="140"/>
      <c r="O130" s="140"/>
      <c r="P130" s="140"/>
      <c r="Q130" s="140"/>
      <c r="R130" s="140"/>
    </row>
    <row r="131" spans="3:18" s="123" customFormat="1" x14ac:dyDescent="0.2">
      <c r="C131" s="128"/>
      <c r="K131" s="140"/>
      <c r="L131" s="140"/>
      <c r="M131" s="140"/>
      <c r="N131" s="140"/>
      <c r="O131" s="140"/>
      <c r="P131" s="140"/>
      <c r="Q131" s="140"/>
      <c r="R131" s="140"/>
    </row>
    <row r="132" spans="3:18" s="123" customFormat="1" x14ac:dyDescent="0.2">
      <c r="C132" s="128"/>
      <c r="K132" s="140"/>
      <c r="L132" s="140"/>
      <c r="M132" s="140"/>
      <c r="N132" s="140"/>
      <c r="O132" s="140"/>
      <c r="P132" s="140"/>
      <c r="Q132" s="140"/>
      <c r="R132" s="140"/>
    </row>
    <row r="133" spans="3:18" s="123" customFormat="1" x14ac:dyDescent="0.2">
      <c r="C133" s="128"/>
      <c r="K133" s="140"/>
      <c r="L133" s="140"/>
      <c r="M133" s="140"/>
      <c r="N133" s="140"/>
      <c r="O133" s="140"/>
      <c r="P133" s="140"/>
      <c r="Q133" s="140"/>
      <c r="R133" s="140"/>
    </row>
    <row r="134" spans="3:18" s="123" customFormat="1" x14ac:dyDescent="0.2">
      <c r="C134" s="128"/>
      <c r="K134" s="140"/>
      <c r="L134" s="140"/>
      <c r="M134" s="140"/>
      <c r="N134" s="140"/>
      <c r="O134" s="140"/>
      <c r="P134" s="140"/>
      <c r="Q134" s="140"/>
      <c r="R134" s="140"/>
    </row>
    <row r="135" spans="3:18" s="123" customFormat="1" x14ac:dyDescent="0.2">
      <c r="C135" s="128"/>
      <c r="K135" s="140"/>
      <c r="L135" s="140"/>
      <c r="M135" s="140"/>
      <c r="N135" s="140"/>
      <c r="O135" s="140"/>
      <c r="P135" s="140"/>
      <c r="Q135" s="140"/>
      <c r="R135" s="140"/>
    </row>
    <row r="136" spans="3:18" s="123" customFormat="1" x14ac:dyDescent="0.2">
      <c r="C136" s="128"/>
      <c r="K136" s="140"/>
      <c r="L136" s="140"/>
      <c r="M136" s="140"/>
      <c r="N136" s="140"/>
      <c r="O136" s="140"/>
      <c r="P136" s="140"/>
      <c r="Q136" s="140"/>
      <c r="R136" s="140"/>
    </row>
    <row r="137" spans="3:18" s="123" customFormat="1" x14ac:dyDescent="0.2">
      <c r="C137" s="128"/>
      <c r="K137" s="140"/>
      <c r="L137" s="140"/>
      <c r="M137" s="140"/>
      <c r="N137" s="140"/>
      <c r="O137" s="140"/>
      <c r="P137" s="140"/>
      <c r="Q137" s="140"/>
      <c r="R137" s="140"/>
    </row>
    <row r="138" spans="3:18" s="123" customFormat="1" x14ac:dyDescent="0.2">
      <c r="C138" s="128"/>
      <c r="K138" s="140"/>
      <c r="L138" s="140"/>
      <c r="M138" s="140"/>
      <c r="N138" s="140"/>
      <c r="O138" s="140"/>
      <c r="P138" s="140"/>
      <c r="Q138" s="140"/>
      <c r="R138" s="140"/>
    </row>
    <row r="139" spans="3:18" s="123" customFormat="1" x14ac:dyDescent="0.2">
      <c r="C139" s="128"/>
      <c r="K139" s="140"/>
      <c r="L139" s="140"/>
      <c r="M139" s="140"/>
      <c r="N139" s="140"/>
      <c r="O139" s="140"/>
      <c r="P139" s="140"/>
      <c r="Q139" s="140"/>
      <c r="R139" s="140"/>
    </row>
    <row r="140" spans="3:18" s="123" customFormat="1" x14ac:dyDescent="0.2">
      <c r="C140" s="128"/>
      <c r="K140" s="140"/>
      <c r="L140" s="140"/>
      <c r="M140" s="140"/>
      <c r="N140" s="140"/>
      <c r="O140" s="140"/>
      <c r="P140" s="140"/>
      <c r="Q140" s="140"/>
      <c r="R140" s="140"/>
    </row>
    <row r="141" spans="3:18" s="123" customFormat="1" x14ac:dyDescent="0.2">
      <c r="C141" s="128"/>
      <c r="K141" s="140"/>
      <c r="L141" s="140"/>
      <c r="M141" s="140"/>
      <c r="N141" s="140"/>
      <c r="O141" s="140"/>
      <c r="P141" s="140"/>
      <c r="Q141" s="140"/>
      <c r="R141" s="140"/>
    </row>
    <row r="142" spans="3:18" s="123" customFormat="1" x14ac:dyDescent="0.2">
      <c r="C142" s="128"/>
      <c r="K142" s="140"/>
      <c r="L142" s="140"/>
      <c r="M142" s="140"/>
      <c r="N142" s="140"/>
      <c r="O142" s="140"/>
      <c r="P142" s="140"/>
      <c r="Q142" s="140"/>
      <c r="R142" s="140"/>
    </row>
    <row r="143" spans="3:18" s="123" customFormat="1" x14ac:dyDescent="0.2">
      <c r="C143" s="128"/>
      <c r="K143" s="140"/>
      <c r="L143" s="140"/>
      <c r="M143" s="140"/>
      <c r="N143" s="140"/>
      <c r="O143" s="140"/>
      <c r="P143" s="140"/>
      <c r="Q143" s="140"/>
      <c r="R143" s="140"/>
    </row>
    <row r="144" spans="3:18" s="123" customFormat="1" x14ac:dyDescent="0.2">
      <c r="C144" s="128"/>
      <c r="K144" s="140"/>
      <c r="L144" s="140"/>
      <c r="M144" s="140"/>
      <c r="N144" s="140"/>
      <c r="O144" s="140"/>
      <c r="P144" s="140"/>
      <c r="Q144" s="140"/>
      <c r="R144" s="140"/>
    </row>
    <row r="145" spans="3:18" s="123" customFormat="1" x14ac:dyDescent="0.2">
      <c r="C145" s="128"/>
      <c r="K145" s="140"/>
      <c r="L145" s="140"/>
      <c r="M145" s="140"/>
      <c r="N145" s="140"/>
      <c r="O145" s="140"/>
      <c r="P145" s="140"/>
      <c r="Q145" s="140"/>
      <c r="R145" s="140"/>
    </row>
    <row r="146" spans="3:18" s="123" customFormat="1" x14ac:dyDescent="0.2">
      <c r="C146" s="128"/>
      <c r="K146" s="140"/>
      <c r="L146" s="140"/>
      <c r="M146" s="140"/>
      <c r="N146" s="140"/>
      <c r="O146" s="140"/>
      <c r="P146" s="140"/>
      <c r="Q146" s="140"/>
      <c r="R146" s="140"/>
    </row>
    <row r="147" spans="3:18" s="123" customFormat="1" x14ac:dyDescent="0.2">
      <c r="C147" s="128"/>
      <c r="K147" s="140"/>
      <c r="L147" s="140"/>
      <c r="M147" s="140"/>
      <c r="N147" s="140"/>
      <c r="O147" s="140"/>
      <c r="P147" s="140"/>
      <c r="Q147" s="140"/>
      <c r="R147" s="140"/>
    </row>
    <row r="148" spans="3:18" s="123" customFormat="1" x14ac:dyDescent="0.2">
      <c r="C148" s="128"/>
      <c r="K148" s="140"/>
      <c r="L148" s="140"/>
      <c r="M148" s="140"/>
      <c r="N148" s="140"/>
      <c r="O148" s="140"/>
      <c r="P148" s="140"/>
      <c r="Q148" s="140"/>
      <c r="R148" s="140"/>
    </row>
    <row r="149" spans="3:18" s="123" customFormat="1" x14ac:dyDescent="0.2">
      <c r="C149" s="128"/>
      <c r="K149" s="140"/>
      <c r="L149" s="140"/>
      <c r="M149" s="140"/>
      <c r="N149" s="140"/>
      <c r="O149" s="140"/>
      <c r="P149" s="140"/>
      <c r="Q149" s="140"/>
      <c r="R149" s="140"/>
    </row>
    <row r="150" spans="3:18" s="123" customFormat="1" x14ac:dyDescent="0.2">
      <c r="C150" s="128"/>
      <c r="K150" s="140"/>
      <c r="L150" s="140"/>
      <c r="M150" s="140"/>
      <c r="N150" s="140"/>
      <c r="O150" s="140"/>
      <c r="P150" s="140"/>
      <c r="Q150" s="140"/>
      <c r="R150" s="140"/>
    </row>
    <row r="151" spans="3:18" s="123" customFormat="1" x14ac:dyDescent="0.2">
      <c r="C151" s="128"/>
      <c r="K151" s="140"/>
      <c r="L151" s="140"/>
      <c r="M151" s="140"/>
      <c r="N151" s="140"/>
      <c r="O151" s="140"/>
      <c r="P151" s="140"/>
      <c r="Q151" s="140"/>
      <c r="R151" s="140"/>
    </row>
    <row r="152" spans="3:18" s="123" customFormat="1" x14ac:dyDescent="0.2">
      <c r="C152" s="128"/>
      <c r="K152" s="140"/>
      <c r="L152" s="140"/>
      <c r="M152" s="140"/>
      <c r="N152" s="140"/>
      <c r="O152" s="140"/>
      <c r="P152" s="140"/>
      <c r="Q152" s="140"/>
      <c r="R152" s="140"/>
    </row>
    <row r="153" spans="3:18" s="123" customFormat="1" x14ac:dyDescent="0.2">
      <c r="C153" s="128"/>
      <c r="K153" s="140"/>
      <c r="L153" s="140"/>
      <c r="M153" s="140"/>
      <c r="N153" s="140"/>
      <c r="O153" s="140"/>
      <c r="P153" s="140"/>
      <c r="Q153" s="140"/>
      <c r="R153" s="140"/>
    </row>
    <row r="154" spans="3:18" s="123" customFormat="1" x14ac:dyDescent="0.2">
      <c r="C154" s="128"/>
      <c r="K154" s="140"/>
      <c r="L154" s="140"/>
      <c r="M154" s="140"/>
      <c r="N154" s="140"/>
      <c r="O154" s="140"/>
      <c r="P154" s="140"/>
      <c r="Q154" s="140"/>
      <c r="R154" s="140"/>
    </row>
    <row r="155" spans="3:18" s="123" customFormat="1" x14ac:dyDescent="0.2">
      <c r="C155" s="128"/>
      <c r="K155" s="140"/>
      <c r="L155" s="140"/>
      <c r="M155" s="140"/>
      <c r="N155" s="140"/>
      <c r="O155" s="140"/>
      <c r="P155" s="140"/>
      <c r="Q155" s="140"/>
      <c r="R155" s="140"/>
    </row>
    <row r="156" spans="3:18" s="123" customFormat="1" x14ac:dyDescent="0.2">
      <c r="C156" s="128"/>
      <c r="K156" s="140"/>
      <c r="L156" s="140"/>
      <c r="M156" s="140"/>
      <c r="N156" s="140"/>
      <c r="O156" s="140"/>
      <c r="P156" s="140"/>
      <c r="Q156" s="140"/>
      <c r="R156" s="140"/>
    </row>
    <row r="157" spans="3:18" s="123" customFormat="1" x14ac:dyDescent="0.2">
      <c r="C157" s="128"/>
      <c r="K157" s="140"/>
      <c r="L157" s="140"/>
      <c r="M157" s="140"/>
      <c r="N157" s="140"/>
      <c r="O157" s="140"/>
      <c r="P157" s="140"/>
      <c r="Q157" s="140"/>
      <c r="R157" s="140"/>
    </row>
    <row r="158" spans="3:18" s="123" customFormat="1" x14ac:dyDescent="0.2">
      <c r="C158" s="128"/>
      <c r="K158" s="140"/>
      <c r="L158" s="140"/>
      <c r="M158" s="140"/>
      <c r="N158" s="140"/>
      <c r="O158" s="140"/>
      <c r="P158" s="140"/>
      <c r="Q158" s="140"/>
      <c r="R158" s="140"/>
    </row>
    <row r="159" spans="3:18" s="123" customFormat="1" x14ac:dyDescent="0.2">
      <c r="C159" s="128"/>
      <c r="K159" s="140"/>
      <c r="L159" s="140"/>
      <c r="M159" s="140"/>
      <c r="N159" s="140"/>
      <c r="O159" s="140"/>
      <c r="P159" s="140"/>
      <c r="Q159" s="140"/>
      <c r="R159" s="140"/>
    </row>
    <row r="160" spans="3:18" s="123" customFormat="1" x14ac:dyDescent="0.2">
      <c r="C160" s="128"/>
      <c r="K160" s="140"/>
      <c r="L160" s="140"/>
      <c r="M160" s="140"/>
      <c r="N160" s="140"/>
      <c r="O160" s="140"/>
      <c r="P160" s="140"/>
      <c r="Q160" s="140"/>
      <c r="R160" s="140"/>
    </row>
    <row r="161" spans="3:18" s="123" customFormat="1" x14ac:dyDescent="0.2">
      <c r="C161" s="128"/>
      <c r="K161" s="140"/>
      <c r="L161" s="140"/>
      <c r="M161" s="140"/>
      <c r="N161" s="140"/>
      <c r="O161" s="140"/>
      <c r="P161" s="140"/>
      <c r="Q161" s="140"/>
      <c r="R161" s="140"/>
    </row>
    <row r="162" spans="3:18" s="123" customFormat="1" x14ac:dyDescent="0.2">
      <c r="C162" s="128"/>
      <c r="K162" s="140"/>
      <c r="L162" s="140"/>
      <c r="M162" s="140"/>
      <c r="N162" s="140"/>
      <c r="O162" s="140"/>
      <c r="P162" s="140"/>
      <c r="Q162" s="140"/>
      <c r="R162" s="140"/>
    </row>
    <row r="163" spans="3:18" s="123" customFormat="1" x14ac:dyDescent="0.2">
      <c r="C163" s="128"/>
      <c r="K163" s="140"/>
      <c r="L163" s="140"/>
      <c r="M163" s="140"/>
      <c r="N163" s="140"/>
      <c r="O163" s="140"/>
      <c r="P163" s="140"/>
      <c r="Q163" s="140"/>
      <c r="R163" s="140"/>
    </row>
    <row r="164" spans="3:18" s="123" customFormat="1" x14ac:dyDescent="0.2">
      <c r="C164" s="128"/>
      <c r="K164" s="140"/>
      <c r="L164" s="140"/>
      <c r="M164" s="140"/>
      <c r="N164" s="140"/>
      <c r="O164" s="140"/>
      <c r="P164" s="140"/>
      <c r="Q164" s="140"/>
      <c r="R164" s="140"/>
    </row>
    <row r="165" spans="3:18" s="123" customFormat="1" x14ac:dyDescent="0.2">
      <c r="C165" s="128"/>
      <c r="K165" s="140"/>
      <c r="L165" s="140"/>
      <c r="M165" s="140"/>
      <c r="N165" s="140"/>
      <c r="O165" s="140"/>
      <c r="P165" s="140"/>
      <c r="Q165" s="140"/>
      <c r="R165" s="140"/>
    </row>
    <row r="166" spans="3:18" s="123" customFormat="1" x14ac:dyDescent="0.2">
      <c r="C166" s="128"/>
      <c r="K166" s="140"/>
      <c r="L166" s="140"/>
      <c r="M166" s="140"/>
      <c r="N166" s="140"/>
      <c r="O166" s="140"/>
      <c r="P166" s="140"/>
      <c r="Q166" s="140"/>
      <c r="R166" s="140"/>
    </row>
    <row r="167" spans="3:18" s="123" customFormat="1" x14ac:dyDescent="0.2">
      <c r="C167" s="128"/>
      <c r="K167" s="140"/>
      <c r="L167" s="140"/>
      <c r="M167" s="140"/>
      <c r="N167" s="140"/>
      <c r="O167" s="140"/>
      <c r="P167" s="140"/>
      <c r="Q167" s="140"/>
      <c r="R167" s="140"/>
    </row>
    <row r="168" spans="3:18" s="123" customFormat="1" x14ac:dyDescent="0.2">
      <c r="C168" s="128"/>
      <c r="K168" s="140"/>
      <c r="L168" s="140"/>
      <c r="M168" s="140"/>
      <c r="N168" s="140"/>
      <c r="O168" s="140"/>
      <c r="P168" s="140"/>
      <c r="Q168" s="140"/>
      <c r="R168" s="140"/>
    </row>
    <row r="169" spans="3:18" s="123" customFormat="1" x14ac:dyDescent="0.2">
      <c r="C169" s="128"/>
      <c r="K169" s="140"/>
      <c r="L169" s="140"/>
      <c r="M169" s="140"/>
      <c r="N169" s="140"/>
      <c r="O169" s="140"/>
      <c r="P169" s="140"/>
      <c r="Q169" s="140"/>
      <c r="R169" s="140"/>
    </row>
    <row r="170" spans="3:18" s="123" customFormat="1" x14ac:dyDescent="0.2">
      <c r="C170" s="128"/>
      <c r="K170" s="140"/>
      <c r="L170" s="140"/>
      <c r="M170" s="140"/>
      <c r="N170" s="140"/>
      <c r="O170" s="140"/>
      <c r="P170" s="140"/>
      <c r="Q170" s="140"/>
      <c r="R170" s="140"/>
    </row>
    <row r="171" spans="3:18" s="123" customFormat="1" x14ac:dyDescent="0.2">
      <c r="C171" s="128"/>
      <c r="K171" s="140"/>
      <c r="L171" s="140"/>
      <c r="M171" s="140"/>
      <c r="N171" s="140"/>
      <c r="O171" s="140"/>
      <c r="P171" s="140"/>
      <c r="Q171" s="140"/>
      <c r="R171" s="140"/>
    </row>
    <row r="172" spans="3:18" s="123" customFormat="1" x14ac:dyDescent="0.2">
      <c r="C172" s="128"/>
      <c r="K172" s="140"/>
      <c r="L172" s="140"/>
      <c r="M172" s="140"/>
      <c r="N172" s="140"/>
      <c r="O172" s="140"/>
      <c r="P172" s="140"/>
      <c r="Q172" s="140"/>
      <c r="R172" s="140"/>
    </row>
    <row r="173" spans="3:18" s="123" customFormat="1" x14ac:dyDescent="0.2">
      <c r="C173" s="128"/>
      <c r="K173" s="140"/>
      <c r="L173" s="140"/>
      <c r="M173" s="140"/>
      <c r="N173" s="140"/>
      <c r="O173" s="140"/>
      <c r="P173" s="140"/>
      <c r="Q173" s="140"/>
      <c r="R173" s="140"/>
    </row>
    <row r="174" spans="3:18" s="123" customFormat="1" x14ac:dyDescent="0.2">
      <c r="C174" s="128"/>
      <c r="K174" s="140"/>
      <c r="L174" s="140"/>
      <c r="M174" s="140"/>
      <c r="N174" s="140"/>
      <c r="O174" s="140"/>
      <c r="P174" s="140"/>
      <c r="Q174" s="140"/>
      <c r="R174" s="140"/>
    </row>
    <row r="175" spans="3:18" s="123" customFormat="1" x14ac:dyDescent="0.2">
      <c r="C175" s="128"/>
      <c r="K175" s="140"/>
      <c r="L175" s="140"/>
      <c r="M175" s="140"/>
      <c r="N175" s="140"/>
      <c r="O175" s="140"/>
      <c r="P175" s="140"/>
      <c r="Q175" s="140"/>
      <c r="R175" s="140"/>
    </row>
    <row r="176" spans="3:18" s="123" customFormat="1" x14ac:dyDescent="0.2">
      <c r="C176" s="128"/>
      <c r="K176" s="140"/>
      <c r="L176" s="140"/>
      <c r="M176" s="140"/>
      <c r="N176" s="140"/>
      <c r="O176" s="140"/>
      <c r="P176" s="140"/>
      <c r="Q176" s="140"/>
      <c r="R176" s="140"/>
    </row>
    <row r="177" spans="3:18" s="123" customFormat="1" x14ac:dyDescent="0.2">
      <c r="C177" s="128"/>
      <c r="K177" s="140"/>
      <c r="L177" s="140"/>
      <c r="M177" s="140"/>
      <c r="N177" s="140"/>
      <c r="O177" s="140"/>
      <c r="P177" s="140"/>
      <c r="Q177" s="140"/>
      <c r="R177" s="140"/>
    </row>
    <row r="178" spans="3:18" s="123" customFormat="1" x14ac:dyDescent="0.2">
      <c r="C178" s="128"/>
      <c r="K178" s="140"/>
      <c r="L178" s="140"/>
      <c r="M178" s="140"/>
      <c r="N178" s="140"/>
      <c r="O178" s="140"/>
      <c r="P178" s="140"/>
      <c r="Q178" s="140"/>
      <c r="R178" s="140"/>
    </row>
    <row r="179" spans="3:18" s="123" customFormat="1" x14ac:dyDescent="0.2">
      <c r="C179" s="128"/>
      <c r="K179" s="140"/>
      <c r="L179" s="140"/>
      <c r="M179" s="140"/>
      <c r="N179" s="140"/>
      <c r="O179" s="140"/>
      <c r="P179" s="140"/>
      <c r="Q179" s="140"/>
      <c r="R179" s="140"/>
    </row>
    <row r="180" spans="3:18" s="123" customFormat="1" x14ac:dyDescent="0.2">
      <c r="C180" s="128"/>
      <c r="K180" s="140"/>
      <c r="L180" s="140"/>
      <c r="M180" s="140"/>
      <c r="N180" s="140"/>
      <c r="O180" s="140"/>
      <c r="P180" s="140"/>
      <c r="Q180" s="140"/>
      <c r="R180" s="140"/>
    </row>
    <row r="181" spans="3:18" s="123" customFormat="1" x14ac:dyDescent="0.2">
      <c r="C181" s="128"/>
      <c r="K181" s="140"/>
      <c r="L181" s="140"/>
      <c r="M181" s="140"/>
      <c r="N181" s="140"/>
      <c r="O181" s="140"/>
      <c r="P181" s="140"/>
      <c r="Q181" s="140"/>
      <c r="R181" s="140"/>
    </row>
    <row r="182" spans="3:18" s="123" customFormat="1" x14ac:dyDescent="0.2">
      <c r="C182" s="128"/>
      <c r="K182" s="140"/>
      <c r="L182" s="140"/>
      <c r="M182" s="140"/>
      <c r="N182" s="140"/>
      <c r="O182" s="140"/>
      <c r="P182" s="140"/>
      <c r="Q182" s="140"/>
      <c r="R182" s="140"/>
    </row>
    <row r="183" spans="3:18" s="123" customFormat="1" x14ac:dyDescent="0.2">
      <c r="C183" s="128"/>
      <c r="K183" s="140"/>
      <c r="L183" s="140"/>
      <c r="M183" s="140"/>
      <c r="N183" s="140"/>
      <c r="O183" s="140"/>
      <c r="P183" s="140"/>
      <c r="Q183" s="140"/>
      <c r="R183" s="140"/>
    </row>
    <row r="184" spans="3:18" s="123" customFormat="1" x14ac:dyDescent="0.2">
      <c r="C184" s="128"/>
      <c r="K184" s="140"/>
      <c r="L184" s="140"/>
      <c r="M184" s="140"/>
      <c r="N184" s="140"/>
      <c r="O184" s="140"/>
      <c r="P184" s="140"/>
      <c r="Q184" s="140"/>
      <c r="R184" s="140"/>
    </row>
    <row r="185" spans="3:18" s="123" customFormat="1" x14ac:dyDescent="0.2">
      <c r="C185" s="128"/>
      <c r="K185" s="140"/>
      <c r="L185" s="140"/>
      <c r="M185" s="140"/>
      <c r="N185" s="140"/>
      <c r="O185" s="140"/>
      <c r="P185" s="140"/>
      <c r="Q185" s="140"/>
      <c r="R185" s="140"/>
    </row>
    <row r="186" spans="3:18" s="123" customFormat="1" x14ac:dyDescent="0.2">
      <c r="C186" s="128"/>
      <c r="K186" s="140"/>
      <c r="L186" s="140"/>
      <c r="M186" s="140"/>
      <c r="N186" s="140"/>
      <c r="O186" s="140"/>
      <c r="P186" s="140"/>
      <c r="Q186" s="140"/>
      <c r="R186" s="140"/>
    </row>
    <row r="187" spans="3:18" s="123" customFormat="1" x14ac:dyDescent="0.2">
      <c r="C187" s="128"/>
      <c r="K187" s="140"/>
      <c r="L187" s="140"/>
      <c r="M187" s="140"/>
      <c r="N187" s="140"/>
      <c r="O187" s="140"/>
      <c r="P187" s="140"/>
      <c r="Q187" s="140"/>
      <c r="R187" s="140"/>
    </row>
    <row r="188" spans="3:18" s="123" customFormat="1" x14ac:dyDescent="0.2">
      <c r="C188" s="128"/>
      <c r="K188" s="140"/>
      <c r="L188" s="140"/>
      <c r="M188" s="140"/>
      <c r="N188" s="140"/>
      <c r="O188" s="140"/>
      <c r="P188" s="140"/>
      <c r="Q188" s="140"/>
      <c r="R188" s="140"/>
    </row>
    <row r="189" spans="3:18" s="123" customFormat="1" x14ac:dyDescent="0.2">
      <c r="C189" s="128"/>
      <c r="K189" s="140"/>
      <c r="L189" s="140"/>
      <c r="M189" s="140"/>
      <c r="N189" s="140"/>
      <c r="O189" s="140"/>
      <c r="P189" s="140"/>
      <c r="Q189" s="140"/>
      <c r="R189" s="140"/>
    </row>
    <row r="190" spans="3:18" s="123" customFormat="1" x14ac:dyDescent="0.2">
      <c r="C190" s="128"/>
      <c r="K190" s="140"/>
      <c r="L190" s="140"/>
      <c r="M190" s="140"/>
      <c r="N190" s="140"/>
      <c r="O190" s="140"/>
      <c r="P190" s="140"/>
      <c r="Q190" s="140"/>
      <c r="R190" s="140"/>
    </row>
    <row r="191" spans="3:18" s="123" customFormat="1" x14ac:dyDescent="0.2">
      <c r="C191" s="128"/>
      <c r="K191" s="140"/>
      <c r="L191" s="140"/>
      <c r="M191" s="140"/>
      <c r="N191" s="140"/>
      <c r="O191" s="140"/>
      <c r="P191" s="140"/>
      <c r="Q191" s="140"/>
      <c r="R191" s="140"/>
    </row>
    <row r="192" spans="3:18" s="123" customFormat="1" x14ac:dyDescent="0.2">
      <c r="C192" s="128"/>
      <c r="K192" s="140"/>
      <c r="L192" s="140"/>
      <c r="M192" s="140"/>
      <c r="N192" s="140"/>
      <c r="O192" s="140"/>
      <c r="P192" s="140"/>
      <c r="Q192" s="140"/>
      <c r="R192" s="140"/>
    </row>
    <row r="193" spans="3:18" s="123" customFormat="1" x14ac:dyDescent="0.2">
      <c r="C193" s="128"/>
      <c r="K193" s="140"/>
      <c r="L193" s="140"/>
      <c r="M193" s="140"/>
      <c r="N193" s="140"/>
      <c r="O193" s="140"/>
      <c r="P193" s="140"/>
      <c r="Q193" s="140"/>
      <c r="R193" s="140"/>
    </row>
    <row r="194" spans="3:18" s="123" customFormat="1" x14ac:dyDescent="0.2">
      <c r="C194" s="128"/>
      <c r="K194" s="140"/>
      <c r="L194" s="140"/>
      <c r="M194" s="140"/>
      <c r="N194" s="140"/>
      <c r="O194" s="140"/>
      <c r="P194" s="140"/>
      <c r="Q194" s="140"/>
      <c r="R194" s="140"/>
    </row>
    <row r="195" spans="3:18" s="123" customFormat="1" x14ac:dyDescent="0.2">
      <c r="C195" s="128"/>
      <c r="K195" s="140"/>
      <c r="L195" s="140"/>
      <c r="M195" s="140"/>
      <c r="N195" s="140"/>
      <c r="O195" s="140"/>
      <c r="P195" s="140"/>
      <c r="Q195" s="140"/>
      <c r="R195" s="140"/>
    </row>
    <row r="196" spans="3:18" s="123" customFormat="1" x14ac:dyDescent="0.2">
      <c r="C196" s="128"/>
      <c r="K196" s="140"/>
      <c r="L196" s="140"/>
      <c r="M196" s="140"/>
      <c r="N196" s="140"/>
      <c r="O196" s="140"/>
      <c r="P196" s="140"/>
      <c r="Q196" s="140"/>
      <c r="R196" s="140"/>
    </row>
    <row r="197" spans="3:18" s="123" customFormat="1" x14ac:dyDescent="0.2">
      <c r="C197" s="128"/>
      <c r="K197" s="140"/>
      <c r="L197" s="140"/>
      <c r="M197" s="140"/>
      <c r="N197" s="140"/>
      <c r="O197" s="140"/>
      <c r="P197" s="140"/>
      <c r="Q197" s="140"/>
      <c r="R197" s="140"/>
    </row>
    <row r="198" spans="3:18" s="123" customFormat="1" x14ac:dyDescent="0.2">
      <c r="C198" s="128"/>
      <c r="K198" s="140"/>
      <c r="L198" s="140"/>
      <c r="M198" s="140"/>
      <c r="N198" s="140"/>
      <c r="O198" s="140"/>
      <c r="P198" s="140"/>
      <c r="Q198" s="140"/>
      <c r="R198" s="140"/>
    </row>
    <row r="199" spans="3:18" s="123" customFormat="1" x14ac:dyDescent="0.2">
      <c r="C199" s="128"/>
      <c r="K199" s="140"/>
      <c r="L199" s="140"/>
      <c r="M199" s="140"/>
      <c r="N199" s="140"/>
      <c r="O199" s="140"/>
      <c r="P199" s="140"/>
      <c r="Q199" s="140"/>
      <c r="R199" s="140"/>
    </row>
    <row r="200" spans="3:18" s="123" customFormat="1" x14ac:dyDescent="0.2">
      <c r="C200" s="128"/>
      <c r="K200" s="140"/>
      <c r="L200" s="140"/>
      <c r="M200" s="140"/>
      <c r="N200" s="140"/>
      <c r="O200" s="140"/>
      <c r="P200" s="140"/>
      <c r="Q200" s="140"/>
      <c r="R200" s="140"/>
    </row>
    <row r="201" spans="3:18" s="123" customFormat="1" x14ac:dyDescent="0.2">
      <c r="C201" s="128"/>
      <c r="K201" s="140"/>
      <c r="L201" s="140"/>
      <c r="M201" s="140"/>
      <c r="N201" s="140"/>
      <c r="O201" s="140"/>
      <c r="P201" s="140"/>
      <c r="Q201" s="140"/>
      <c r="R201" s="140"/>
    </row>
    <row r="202" spans="3:18" s="123" customFormat="1" x14ac:dyDescent="0.2">
      <c r="C202" s="128"/>
      <c r="K202" s="140"/>
      <c r="L202" s="140"/>
      <c r="M202" s="140"/>
      <c r="N202" s="140"/>
      <c r="O202" s="140"/>
      <c r="P202" s="140"/>
      <c r="Q202" s="140"/>
      <c r="R202" s="140"/>
    </row>
    <row r="203" spans="3:18" s="123" customFormat="1" x14ac:dyDescent="0.2">
      <c r="C203" s="128"/>
      <c r="K203" s="140"/>
      <c r="L203" s="140"/>
      <c r="M203" s="140"/>
      <c r="N203" s="140"/>
      <c r="O203" s="140"/>
      <c r="P203" s="140"/>
      <c r="Q203" s="140"/>
      <c r="R203" s="140"/>
    </row>
    <row r="204" spans="3:18" s="123" customFormat="1" x14ac:dyDescent="0.2">
      <c r="C204" s="128"/>
      <c r="K204" s="140"/>
      <c r="L204" s="140"/>
      <c r="M204" s="140"/>
      <c r="N204" s="140"/>
      <c r="O204" s="140"/>
      <c r="P204" s="140"/>
      <c r="Q204" s="140"/>
      <c r="R204" s="140"/>
    </row>
    <row r="205" spans="3:18" s="123" customFormat="1" x14ac:dyDescent="0.2">
      <c r="C205" s="128"/>
      <c r="K205" s="140"/>
      <c r="L205" s="140"/>
      <c r="M205" s="140"/>
      <c r="N205" s="140"/>
      <c r="O205" s="140"/>
      <c r="P205" s="140"/>
      <c r="Q205" s="140"/>
      <c r="R205" s="140"/>
    </row>
    <row r="206" spans="3:18" s="123" customFormat="1" x14ac:dyDescent="0.2">
      <c r="C206" s="128"/>
      <c r="K206" s="140"/>
      <c r="L206" s="140"/>
      <c r="M206" s="140"/>
      <c r="N206" s="140"/>
      <c r="O206" s="140"/>
      <c r="P206" s="140"/>
      <c r="Q206" s="140"/>
      <c r="R206" s="140"/>
    </row>
    <row r="207" spans="3:18" s="123" customFormat="1" x14ac:dyDescent="0.2">
      <c r="C207" s="128"/>
      <c r="K207" s="140"/>
      <c r="L207" s="140"/>
      <c r="M207" s="140"/>
      <c r="N207" s="140"/>
      <c r="O207" s="140"/>
      <c r="P207" s="140"/>
      <c r="Q207" s="140"/>
      <c r="R207" s="140"/>
    </row>
    <row r="208" spans="3:18" s="123" customFormat="1" x14ac:dyDescent="0.2">
      <c r="C208" s="128"/>
      <c r="K208" s="140"/>
      <c r="L208" s="140"/>
      <c r="M208" s="140"/>
      <c r="N208" s="140"/>
      <c r="O208" s="140"/>
      <c r="P208" s="140"/>
      <c r="Q208" s="140"/>
      <c r="R208" s="140"/>
    </row>
    <row r="209" spans="3:18" s="123" customFormat="1" x14ac:dyDescent="0.2">
      <c r="C209" s="128"/>
      <c r="K209" s="140"/>
      <c r="L209" s="140"/>
      <c r="M209" s="140"/>
      <c r="N209" s="140"/>
      <c r="O209" s="140"/>
      <c r="P209" s="140"/>
      <c r="Q209" s="140"/>
      <c r="R209" s="140"/>
    </row>
    <row r="210" spans="3:18" s="123" customFormat="1" x14ac:dyDescent="0.2">
      <c r="C210" s="128"/>
      <c r="K210" s="140"/>
      <c r="L210" s="140"/>
      <c r="M210" s="140"/>
      <c r="N210" s="140"/>
      <c r="O210" s="140"/>
      <c r="P210" s="140"/>
      <c r="Q210" s="140"/>
      <c r="R210" s="140"/>
    </row>
    <row r="211" spans="3:18" s="123" customFormat="1" x14ac:dyDescent="0.2">
      <c r="C211" s="128"/>
      <c r="K211" s="140"/>
      <c r="L211" s="140"/>
      <c r="M211" s="140"/>
      <c r="N211" s="140"/>
      <c r="O211" s="140"/>
      <c r="P211" s="140"/>
      <c r="Q211" s="140"/>
      <c r="R211" s="140"/>
    </row>
    <row r="212" spans="3:18" s="123" customFormat="1" x14ac:dyDescent="0.2">
      <c r="C212" s="128"/>
      <c r="K212" s="140"/>
      <c r="L212" s="140"/>
      <c r="M212" s="140"/>
      <c r="N212" s="140"/>
      <c r="O212" s="140"/>
      <c r="P212" s="140"/>
      <c r="Q212" s="140"/>
      <c r="R212" s="140"/>
    </row>
    <row r="213" spans="3:18" s="123" customFormat="1" x14ac:dyDescent="0.2">
      <c r="C213" s="128"/>
      <c r="K213" s="140"/>
      <c r="L213" s="140"/>
      <c r="M213" s="140"/>
      <c r="N213" s="140"/>
      <c r="O213" s="140"/>
      <c r="P213" s="140"/>
      <c r="Q213" s="140"/>
      <c r="R213" s="140"/>
    </row>
    <row r="214" spans="3:18" s="123" customFormat="1" x14ac:dyDescent="0.2">
      <c r="C214" s="128"/>
      <c r="K214" s="140"/>
      <c r="L214" s="140"/>
      <c r="M214" s="140"/>
      <c r="N214" s="140"/>
      <c r="O214" s="140"/>
      <c r="P214" s="140"/>
      <c r="Q214" s="140"/>
      <c r="R214" s="140"/>
    </row>
    <row r="215" spans="3:18" s="123" customFormat="1" x14ac:dyDescent="0.2">
      <c r="C215" s="128"/>
      <c r="K215" s="140"/>
      <c r="L215" s="140"/>
      <c r="M215" s="140"/>
      <c r="N215" s="140"/>
      <c r="O215" s="140"/>
      <c r="P215" s="140"/>
      <c r="Q215" s="140"/>
      <c r="R215" s="140"/>
    </row>
    <row r="216" spans="3:18" s="123" customFormat="1" x14ac:dyDescent="0.2">
      <c r="C216" s="128"/>
      <c r="K216" s="140"/>
      <c r="L216" s="140"/>
      <c r="M216" s="140"/>
      <c r="N216" s="140"/>
      <c r="O216" s="140"/>
      <c r="P216" s="140"/>
      <c r="Q216" s="140"/>
      <c r="R216" s="140"/>
    </row>
    <row r="217" spans="3:18" s="123" customFormat="1" x14ac:dyDescent="0.2">
      <c r="C217" s="128"/>
      <c r="K217" s="140"/>
      <c r="L217" s="140"/>
      <c r="M217" s="140"/>
      <c r="N217" s="140"/>
      <c r="O217" s="140"/>
      <c r="P217" s="140"/>
      <c r="Q217" s="140"/>
      <c r="R217" s="140"/>
    </row>
    <row r="218" spans="3:18" s="123" customFormat="1" x14ac:dyDescent="0.2">
      <c r="C218" s="128"/>
      <c r="K218" s="140"/>
      <c r="L218" s="140"/>
      <c r="M218" s="140"/>
      <c r="N218" s="140"/>
      <c r="O218" s="140"/>
      <c r="P218" s="140"/>
      <c r="Q218" s="140"/>
      <c r="R218" s="140"/>
    </row>
    <row r="219" spans="3:18" s="123" customFormat="1" x14ac:dyDescent="0.2">
      <c r="C219" s="128"/>
      <c r="K219" s="140"/>
      <c r="L219" s="140"/>
      <c r="M219" s="140"/>
      <c r="N219" s="140"/>
      <c r="O219" s="140"/>
      <c r="P219" s="140"/>
      <c r="Q219" s="140"/>
      <c r="R219" s="140"/>
    </row>
    <row r="220" spans="3:18" s="123" customFormat="1" x14ac:dyDescent="0.2">
      <c r="C220" s="128"/>
      <c r="K220" s="140"/>
      <c r="L220" s="140"/>
      <c r="M220" s="140"/>
      <c r="N220" s="140"/>
      <c r="O220" s="140"/>
      <c r="P220" s="140"/>
      <c r="Q220" s="140"/>
      <c r="R220" s="140"/>
    </row>
    <row r="221" spans="3:18" s="123" customFormat="1" x14ac:dyDescent="0.2">
      <c r="C221" s="128"/>
      <c r="K221" s="140"/>
      <c r="L221" s="140"/>
      <c r="M221" s="140"/>
      <c r="N221" s="140"/>
      <c r="O221" s="140"/>
      <c r="P221" s="140"/>
      <c r="Q221" s="140"/>
      <c r="R221" s="140"/>
    </row>
    <row r="222" spans="3:18" s="123" customFormat="1" x14ac:dyDescent="0.2">
      <c r="C222" s="128"/>
      <c r="K222" s="140"/>
      <c r="L222" s="140"/>
      <c r="M222" s="140"/>
      <c r="N222" s="140"/>
      <c r="O222" s="140"/>
      <c r="P222" s="140"/>
      <c r="Q222" s="140"/>
      <c r="R222" s="140"/>
    </row>
    <row r="223" spans="3:18" s="123" customFormat="1" x14ac:dyDescent="0.2">
      <c r="C223" s="128"/>
      <c r="K223" s="140"/>
      <c r="L223" s="140"/>
      <c r="M223" s="140"/>
      <c r="N223" s="140"/>
      <c r="O223" s="140"/>
      <c r="P223" s="140"/>
      <c r="Q223" s="140"/>
      <c r="R223" s="140"/>
    </row>
    <row r="224" spans="3:18" s="123" customFormat="1" x14ac:dyDescent="0.2">
      <c r="C224" s="128"/>
      <c r="K224" s="140"/>
      <c r="L224" s="140"/>
      <c r="M224" s="140"/>
      <c r="N224" s="140"/>
      <c r="O224" s="140"/>
      <c r="P224" s="140"/>
      <c r="Q224" s="140"/>
      <c r="R224" s="140"/>
    </row>
    <row r="225" spans="3:18" s="123" customFormat="1" x14ac:dyDescent="0.2">
      <c r="C225" s="128"/>
      <c r="K225" s="140"/>
      <c r="L225" s="140"/>
      <c r="M225" s="140"/>
      <c r="N225" s="140"/>
      <c r="O225" s="140"/>
      <c r="P225" s="140"/>
      <c r="Q225" s="140"/>
      <c r="R225" s="140"/>
    </row>
    <row r="226" spans="3:18" s="123" customFormat="1" x14ac:dyDescent="0.2">
      <c r="C226" s="128"/>
      <c r="K226" s="140"/>
      <c r="L226" s="140"/>
      <c r="M226" s="140"/>
      <c r="N226" s="140"/>
      <c r="O226" s="140"/>
      <c r="P226" s="140"/>
      <c r="Q226" s="140"/>
      <c r="R226" s="140"/>
    </row>
    <row r="227" spans="3:18" s="123" customFormat="1" x14ac:dyDescent="0.2">
      <c r="C227" s="128"/>
      <c r="K227" s="140"/>
      <c r="L227" s="140"/>
      <c r="M227" s="140"/>
      <c r="N227" s="140"/>
      <c r="O227" s="140"/>
      <c r="P227" s="140"/>
      <c r="Q227" s="140"/>
      <c r="R227" s="140"/>
    </row>
    <row r="228" spans="3:18" s="123" customFormat="1" x14ac:dyDescent="0.2">
      <c r="C228" s="128"/>
      <c r="K228" s="140"/>
      <c r="L228" s="140"/>
      <c r="M228" s="140"/>
      <c r="N228" s="140"/>
      <c r="O228" s="140"/>
      <c r="P228" s="140"/>
      <c r="Q228" s="140"/>
      <c r="R228" s="140"/>
    </row>
    <row r="229" spans="3:18" s="123" customFormat="1" x14ac:dyDescent="0.2">
      <c r="C229" s="128"/>
      <c r="K229" s="140"/>
      <c r="L229" s="140"/>
      <c r="M229" s="140"/>
      <c r="N229" s="140"/>
      <c r="O229" s="140"/>
      <c r="P229" s="140"/>
      <c r="Q229" s="140"/>
      <c r="R229" s="140"/>
    </row>
    <row r="230" spans="3:18" s="123" customFormat="1" x14ac:dyDescent="0.2">
      <c r="C230" s="128"/>
      <c r="K230" s="140"/>
      <c r="L230" s="140"/>
      <c r="M230" s="140"/>
      <c r="N230" s="140"/>
      <c r="O230" s="140"/>
      <c r="P230" s="140"/>
      <c r="Q230" s="140"/>
      <c r="R230" s="140"/>
    </row>
    <row r="231" spans="3:18" s="123" customFormat="1" x14ac:dyDescent="0.2">
      <c r="C231" s="128"/>
      <c r="K231" s="140"/>
      <c r="L231" s="140"/>
      <c r="M231" s="140"/>
      <c r="N231" s="140"/>
      <c r="O231" s="140"/>
      <c r="P231" s="140"/>
      <c r="Q231" s="140"/>
      <c r="R231" s="140"/>
    </row>
    <row r="232" spans="3:18" s="123" customFormat="1" x14ac:dyDescent="0.2">
      <c r="C232" s="128"/>
      <c r="K232" s="140"/>
      <c r="L232" s="140"/>
      <c r="M232" s="140"/>
      <c r="N232" s="140"/>
      <c r="O232" s="140"/>
      <c r="P232" s="140"/>
      <c r="Q232" s="140"/>
      <c r="R232" s="140"/>
    </row>
    <row r="233" spans="3:18" s="123" customFormat="1" x14ac:dyDescent="0.2">
      <c r="C233" s="128"/>
      <c r="K233" s="140"/>
      <c r="L233" s="140"/>
      <c r="M233" s="140"/>
      <c r="N233" s="140"/>
      <c r="O233" s="140"/>
      <c r="P233" s="140"/>
      <c r="Q233" s="140"/>
      <c r="R233" s="140"/>
    </row>
    <row r="234" spans="3:18" s="123" customFormat="1" x14ac:dyDescent="0.2">
      <c r="C234" s="128"/>
      <c r="K234" s="140"/>
      <c r="L234" s="140"/>
      <c r="M234" s="140"/>
      <c r="N234" s="140"/>
      <c r="O234" s="140"/>
      <c r="P234" s="140"/>
      <c r="Q234" s="140"/>
      <c r="R234" s="140"/>
    </row>
    <row r="235" spans="3:18" s="123" customFormat="1" x14ac:dyDescent="0.2">
      <c r="C235" s="128"/>
      <c r="K235" s="140"/>
      <c r="L235" s="140"/>
      <c r="M235" s="140"/>
      <c r="N235" s="140"/>
      <c r="O235" s="140"/>
      <c r="P235" s="140"/>
      <c r="Q235" s="140"/>
      <c r="R235" s="140"/>
    </row>
    <row r="236" spans="3:18" s="123" customFormat="1" x14ac:dyDescent="0.2">
      <c r="C236" s="128"/>
      <c r="K236" s="140"/>
      <c r="L236" s="140"/>
      <c r="M236" s="140"/>
      <c r="N236" s="140"/>
      <c r="O236" s="140"/>
      <c r="P236" s="140"/>
      <c r="Q236" s="140"/>
      <c r="R236" s="140"/>
    </row>
    <row r="237" spans="3:18" s="123" customFormat="1" x14ac:dyDescent="0.2">
      <c r="C237" s="128"/>
      <c r="K237" s="140"/>
      <c r="L237" s="140"/>
      <c r="M237" s="140"/>
      <c r="N237" s="140"/>
      <c r="O237" s="140"/>
      <c r="P237" s="140"/>
      <c r="Q237" s="140"/>
      <c r="R237" s="140"/>
    </row>
    <row r="238" spans="3:18" s="123" customFormat="1" x14ac:dyDescent="0.2">
      <c r="C238" s="128"/>
      <c r="K238" s="140"/>
      <c r="L238" s="140"/>
      <c r="M238" s="140"/>
      <c r="N238" s="140"/>
      <c r="O238" s="140"/>
      <c r="P238" s="140"/>
      <c r="Q238" s="140"/>
      <c r="R238" s="140"/>
    </row>
    <row r="239" spans="3:18" s="123" customFormat="1" x14ac:dyDescent="0.2">
      <c r="C239" s="128"/>
      <c r="K239" s="140"/>
      <c r="L239" s="140"/>
      <c r="M239" s="140"/>
      <c r="N239" s="140"/>
      <c r="O239" s="140"/>
      <c r="P239" s="140"/>
      <c r="Q239" s="140"/>
      <c r="R239" s="140"/>
    </row>
    <row r="240" spans="3:18" s="123" customFormat="1" x14ac:dyDescent="0.2">
      <c r="C240" s="128"/>
      <c r="K240" s="140"/>
      <c r="L240" s="140"/>
      <c r="M240" s="140"/>
      <c r="N240" s="140"/>
      <c r="O240" s="140"/>
      <c r="P240" s="140"/>
      <c r="Q240" s="140"/>
      <c r="R240" s="140"/>
    </row>
    <row r="241" spans="3:18" s="123" customFormat="1" x14ac:dyDescent="0.2">
      <c r="C241" s="128"/>
      <c r="K241" s="140"/>
      <c r="L241" s="140"/>
      <c r="M241" s="140"/>
      <c r="N241" s="140"/>
      <c r="O241" s="140"/>
      <c r="P241" s="140"/>
      <c r="Q241" s="140"/>
      <c r="R241" s="140"/>
    </row>
    <row r="242" spans="3:18" s="123" customFormat="1" x14ac:dyDescent="0.2">
      <c r="C242" s="128"/>
      <c r="K242" s="140"/>
      <c r="L242" s="140"/>
      <c r="M242" s="140"/>
      <c r="N242" s="140"/>
      <c r="O242" s="140"/>
      <c r="P242" s="140"/>
      <c r="Q242" s="140"/>
      <c r="R242" s="140"/>
    </row>
    <row r="243" spans="3:18" s="123" customFormat="1" x14ac:dyDescent="0.2">
      <c r="C243" s="128"/>
      <c r="K243" s="140"/>
      <c r="L243" s="140"/>
      <c r="M243" s="140"/>
      <c r="N243" s="140"/>
      <c r="O243" s="140"/>
      <c r="P243" s="140"/>
      <c r="Q243" s="140"/>
      <c r="R243" s="140"/>
    </row>
    <row r="244" spans="3:18" s="123" customFormat="1" x14ac:dyDescent="0.2">
      <c r="C244" s="128"/>
      <c r="K244" s="140"/>
      <c r="L244" s="140"/>
      <c r="M244" s="140"/>
      <c r="N244" s="140"/>
      <c r="O244" s="140"/>
      <c r="P244" s="140"/>
      <c r="Q244" s="140"/>
      <c r="R244" s="140"/>
    </row>
    <row r="245" spans="3:18" s="123" customFormat="1" x14ac:dyDescent="0.2">
      <c r="C245" s="128"/>
      <c r="K245" s="140"/>
      <c r="L245" s="140"/>
      <c r="M245" s="140"/>
      <c r="N245" s="140"/>
      <c r="O245" s="140"/>
      <c r="P245" s="140"/>
      <c r="Q245" s="140"/>
      <c r="R245" s="140"/>
    </row>
    <row r="246" spans="3:18" s="123" customFormat="1" x14ac:dyDescent="0.2">
      <c r="C246" s="128"/>
      <c r="K246" s="140"/>
      <c r="L246" s="140"/>
      <c r="M246" s="140"/>
      <c r="N246" s="140"/>
      <c r="O246" s="140"/>
      <c r="P246" s="140"/>
      <c r="Q246" s="140"/>
      <c r="R246" s="140"/>
    </row>
    <row r="247" spans="3:18" s="123" customFormat="1" x14ac:dyDescent="0.2">
      <c r="C247" s="128"/>
      <c r="K247" s="140"/>
      <c r="L247" s="140"/>
      <c r="M247" s="140"/>
      <c r="N247" s="140"/>
      <c r="O247" s="140"/>
      <c r="P247" s="140"/>
      <c r="Q247" s="140"/>
      <c r="R247" s="140"/>
    </row>
    <row r="248" spans="3:18" s="123" customFormat="1" x14ac:dyDescent="0.2">
      <c r="C248" s="128"/>
      <c r="K248" s="140"/>
      <c r="L248" s="140"/>
      <c r="M248" s="140"/>
      <c r="N248" s="140"/>
      <c r="O248" s="140"/>
      <c r="P248" s="140"/>
      <c r="Q248" s="140"/>
      <c r="R248" s="140"/>
    </row>
    <row r="249" spans="3:18" s="123" customFormat="1" x14ac:dyDescent="0.2">
      <c r="C249" s="128"/>
      <c r="K249" s="140"/>
      <c r="L249" s="140"/>
      <c r="M249" s="140"/>
      <c r="N249" s="140"/>
      <c r="O249" s="140"/>
      <c r="P249" s="140"/>
      <c r="Q249" s="140"/>
      <c r="R249" s="140"/>
    </row>
    <row r="250" spans="3:18" s="123" customFormat="1" x14ac:dyDescent="0.2">
      <c r="C250" s="128"/>
      <c r="K250" s="140"/>
      <c r="L250" s="140"/>
      <c r="M250" s="140"/>
      <c r="N250" s="140"/>
      <c r="O250" s="140"/>
      <c r="P250" s="140"/>
      <c r="Q250" s="140"/>
      <c r="R250" s="140"/>
    </row>
    <row r="251" spans="3:18" s="123" customFormat="1" x14ac:dyDescent="0.2">
      <c r="C251" s="128"/>
      <c r="K251" s="140"/>
      <c r="L251" s="140"/>
      <c r="M251" s="140"/>
      <c r="N251" s="140"/>
      <c r="O251" s="140"/>
      <c r="P251" s="140"/>
      <c r="Q251" s="140"/>
      <c r="R251" s="140"/>
    </row>
    <row r="252" spans="3:18" s="123" customFormat="1" x14ac:dyDescent="0.2">
      <c r="C252" s="128"/>
      <c r="K252" s="140"/>
      <c r="L252" s="140"/>
      <c r="M252" s="140"/>
      <c r="N252" s="140"/>
      <c r="O252" s="140"/>
      <c r="P252" s="140"/>
      <c r="Q252" s="140"/>
      <c r="R252" s="140"/>
    </row>
    <row r="253" spans="3:18" s="123" customFormat="1" x14ac:dyDescent="0.2">
      <c r="C253" s="128"/>
      <c r="K253" s="140"/>
      <c r="L253" s="140"/>
      <c r="M253" s="140"/>
      <c r="N253" s="140"/>
      <c r="O253" s="140"/>
      <c r="P253" s="140"/>
      <c r="Q253" s="140"/>
      <c r="R253" s="140"/>
    </row>
    <row r="254" spans="3:18" s="123" customFormat="1" x14ac:dyDescent="0.2">
      <c r="C254" s="128"/>
      <c r="K254" s="140"/>
      <c r="L254" s="140"/>
      <c r="M254" s="140"/>
      <c r="N254" s="140"/>
      <c r="O254" s="140"/>
      <c r="P254" s="140"/>
      <c r="Q254" s="140"/>
      <c r="R254" s="140"/>
    </row>
    <row r="255" spans="3:18" s="123" customFormat="1" x14ac:dyDescent="0.2">
      <c r="C255" s="128"/>
      <c r="K255" s="140"/>
      <c r="L255" s="140"/>
      <c r="M255" s="140"/>
      <c r="N255" s="140"/>
      <c r="O255" s="140"/>
      <c r="P255" s="140"/>
      <c r="Q255" s="140"/>
      <c r="R255" s="140"/>
    </row>
    <row r="256" spans="3:18" s="123" customFormat="1" x14ac:dyDescent="0.2">
      <c r="C256" s="128"/>
      <c r="K256" s="140"/>
      <c r="L256" s="140"/>
      <c r="M256" s="140"/>
      <c r="N256" s="140"/>
      <c r="O256" s="140"/>
      <c r="P256" s="140"/>
      <c r="Q256" s="140"/>
      <c r="R256" s="140"/>
    </row>
    <row r="257" spans="3:18" s="123" customFormat="1" x14ac:dyDescent="0.2">
      <c r="C257" s="128"/>
      <c r="K257" s="140"/>
      <c r="L257" s="140"/>
      <c r="M257" s="140"/>
      <c r="N257" s="140"/>
      <c r="O257" s="140"/>
      <c r="P257" s="140"/>
      <c r="Q257" s="140"/>
      <c r="R257" s="140"/>
    </row>
    <row r="258" spans="3:18" s="123" customFormat="1" x14ac:dyDescent="0.2">
      <c r="C258" s="128"/>
      <c r="K258" s="140"/>
      <c r="L258" s="140"/>
      <c r="M258" s="140"/>
      <c r="N258" s="140"/>
      <c r="O258" s="140"/>
      <c r="P258" s="140"/>
      <c r="Q258" s="140"/>
      <c r="R258" s="140"/>
    </row>
    <row r="259" spans="3:18" s="123" customFormat="1" x14ac:dyDescent="0.2">
      <c r="C259" s="128"/>
      <c r="K259" s="140"/>
      <c r="L259" s="140"/>
      <c r="M259" s="140"/>
      <c r="N259" s="140"/>
      <c r="O259" s="140"/>
      <c r="P259" s="140"/>
      <c r="Q259" s="140"/>
      <c r="R259" s="140"/>
    </row>
    <row r="260" spans="3:18" s="123" customFormat="1" x14ac:dyDescent="0.2">
      <c r="C260" s="128"/>
      <c r="K260" s="140"/>
      <c r="L260" s="140"/>
      <c r="M260" s="140"/>
      <c r="N260" s="140"/>
      <c r="O260" s="140"/>
      <c r="P260" s="140"/>
      <c r="Q260" s="140"/>
      <c r="R260" s="140"/>
    </row>
    <row r="261" spans="3:18" s="123" customFormat="1" x14ac:dyDescent="0.2">
      <c r="C261" s="128"/>
      <c r="K261" s="140"/>
      <c r="L261" s="140"/>
      <c r="M261" s="140"/>
      <c r="N261" s="140"/>
      <c r="O261" s="140"/>
      <c r="P261" s="140"/>
      <c r="Q261" s="140"/>
      <c r="R261" s="140"/>
    </row>
    <row r="262" spans="3:18" s="123" customFormat="1" x14ac:dyDescent="0.2">
      <c r="C262" s="128"/>
      <c r="K262" s="140"/>
      <c r="L262" s="140"/>
      <c r="M262" s="140"/>
      <c r="N262" s="140"/>
      <c r="O262" s="140"/>
      <c r="P262" s="140"/>
      <c r="Q262" s="140"/>
      <c r="R262" s="140"/>
    </row>
    <row r="263" spans="3:18" s="123" customFormat="1" x14ac:dyDescent="0.2">
      <c r="C263" s="128"/>
      <c r="K263" s="140"/>
      <c r="L263" s="140"/>
      <c r="M263" s="140"/>
      <c r="N263" s="140"/>
      <c r="O263" s="140"/>
      <c r="P263" s="140"/>
      <c r="Q263" s="140"/>
      <c r="R263" s="140"/>
    </row>
    <row r="264" spans="3:18" s="123" customFormat="1" x14ac:dyDescent="0.2">
      <c r="C264" s="128"/>
      <c r="K264" s="140"/>
      <c r="L264" s="140"/>
      <c r="M264" s="140"/>
      <c r="N264" s="140"/>
      <c r="O264" s="140"/>
      <c r="P264" s="140"/>
      <c r="Q264" s="140"/>
      <c r="R264" s="140"/>
    </row>
    <row r="265" spans="3:18" s="123" customFormat="1" x14ac:dyDescent="0.2">
      <c r="C265" s="128"/>
      <c r="K265" s="140"/>
      <c r="L265" s="140"/>
      <c r="M265" s="140"/>
      <c r="N265" s="140"/>
      <c r="O265" s="140"/>
      <c r="P265" s="140"/>
      <c r="Q265" s="140"/>
      <c r="R265" s="140"/>
    </row>
    <row r="266" spans="3:18" s="123" customFormat="1" x14ac:dyDescent="0.2">
      <c r="C266" s="128"/>
      <c r="K266" s="140"/>
      <c r="L266" s="140"/>
      <c r="M266" s="140"/>
      <c r="N266" s="140"/>
      <c r="O266" s="140"/>
      <c r="P266" s="140"/>
      <c r="Q266" s="140"/>
      <c r="R266" s="140"/>
    </row>
    <row r="267" spans="3:18" s="123" customFormat="1" x14ac:dyDescent="0.2">
      <c r="C267" s="128"/>
      <c r="K267" s="140"/>
      <c r="L267" s="140"/>
      <c r="M267" s="140"/>
      <c r="N267" s="140"/>
      <c r="O267" s="140"/>
      <c r="P267" s="140"/>
      <c r="Q267" s="140"/>
      <c r="R267" s="140"/>
    </row>
    <row r="268" spans="3:18" s="123" customFormat="1" x14ac:dyDescent="0.2">
      <c r="C268" s="128"/>
      <c r="K268" s="140"/>
      <c r="L268" s="140"/>
      <c r="M268" s="140"/>
      <c r="N268" s="140"/>
      <c r="O268" s="140"/>
      <c r="P268" s="140"/>
      <c r="Q268" s="140"/>
      <c r="R268" s="140"/>
    </row>
    <row r="269" spans="3:18" s="123" customFormat="1" x14ac:dyDescent="0.2">
      <c r="C269" s="128"/>
      <c r="K269" s="140"/>
      <c r="L269" s="140"/>
      <c r="M269" s="140"/>
      <c r="N269" s="140"/>
      <c r="O269" s="140"/>
      <c r="P269" s="140"/>
      <c r="Q269" s="140"/>
      <c r="R269" s="140"/>
    </row>
    <row r="270" spans="3:18" s="123" customFormat="1" x14ac:dyDescent="0.2">
      <c r="C270" s="128"/>
      <c r="K270" s="140"/>
      <c r="L270" s="140"/>
      <c r="M270" s="140"/>
      <c r="N270" s="140"/>
      <c r="O270" s="140"/>
      <c r="P270" s="140"/>
      <c r="Q270" s="140"/>
      <c r="R270" s="140"/>
    </row>
    <row r="271" spans="3:18" s="123" customFormat="1" x14ac:dyDescent="0.2">
      <c r="C271" s="128"/>
      <c r="K271" s="140"/>
      <c r="L271" s="140"/>
      <c r="M271" s="140"/>
      <c r="N271" s="140"/>
      <c r="O271" s="140"/>
      <c r="P271" s="140"/>
      <c r="Q271" s="140"/>
      <c r="R271" s="140"/>
    </row>
    <row r="272" spans="3:18" s="123" customFormat="1" x14ac:dyDescent="0.2">
      <c r="C272" s="128"/>
      <c r="K272" s="140"/>
      <c r="L272" s="140"/>
      <c r="M272" s="140"/>
      <c r="N272" s="140"/>
      <c r="O272" s="140"/>
      <c r="P272" s="140"/>
      <c r="Q272" s="140"/>
      <c r="R272" s="140"/>
    </row>
    <row r="273" spans="3:18" s="123" customFormat="1" x14ac:dyDescent="0.2">
      <c r="C273" s="128"/>
      <c r="K273" s="140"/>
      <c r="L273" s="140"/>
      <c r="M273" s="140"/>
      <c r="N273" s="140"/>
      <c r="O273" s="140"/>
      <c r="P273" s="140"/>
      <c r="Q273" s="140"/>
      <c r="R273" s="140"/>
    </row>
    <row r="274" spans="3:18" s="123" customFormat="1" x14ac:dyDescent="0.2">
      <c r="C274" s="128"/>
      <c r="K274" s="140"/>
      <c r="L274" s="140"/>
      <c r="M274" s="140"/>
      <c r="N274" s="140"/>
      <c r="O274" s="140"/>
      <c r="P274" s="140"/>
      <c r="Q274" s="140"/>
      <c r="R274" s="140"/>
    </row>
    <row r="275" spans="3:18" s="123" customFormat="1" x14ac:dyDescent="0.2">
      <c r="C275" s="128"/>
      <c r="K275" s="140"/>
      <c r="L275" s="140"/>
      <c r="M275" s="140"/>
      <c r="N275" s="140"/>
      <c r="O275" s="140"/>
      <c r="P275" s="140"/>
      <c r="Q275" s="140"/>
      <c r="R275" s="140"/>
    </row>
    <row r="276" spans="3:18" s="123" customFormat="1" x14ac:dyDescent="0.2">
      <c r="C276" s="128"/>
      <c r="K276" s="140"/>
      <c r="L276" s="140"/>
      <c r="M276" s="140"/>
      <c r="N276" s="140"/>
      <c r="O276" s="140"/>
      <c r="P276" s="140"/>
      <c r="Q276" s="140"/>
      <c r="R276" s="140"/>
    </row>
    <row r="277" spans="3:18" s="123" customFormat="1" x14ac:dyDescent="0.2">
      <c r="C277" s="128"/>
      <c r="K277" s="140"/>
      <c r="L277" s="140"/>
      <c r="M277" s="140"/>
      <c r="N277" s="140"/>
      <c r="O277" s="140"/>
      <c r="P277" s="140"/>
      <c r="Q277" s="140"/>
      <c r="R277" s="140"/>
    </row>
    <row r="278" spans="3:18" s="123" customFormat="1" x14ac:dyDescent="0.2">
      <c r="C278" s="128"/>
      <c r="K278" s="140"/>
      <c r="L278" s="140"/>
      <c r="M278" s="140"/>
      <c r="N278" s="140"/>
      <c r="O278" s="140"/>
      <c r="P278" s="140"/>
      <c r="Q278" s="140"/>
      <c r="R278" s="140"/>
    </row>
    <row r="279" spans="3:18" s="123" customFormat="1" x14ac:dyDescent="0.2">
      <c r="C279" s="128"/>
      <c r="K279" s="140"/>
      <c r="L279" s="140"/>
      <c r="M279" s="140"/>
      <c r="N279" s="140"/>
      <c r="O279" s="140"/>
      <c r="P279" s="140"/>
      <c r="Q279" s="140"/>
      <c r="R279" s="140"/>
    </row>
    <row r="280" spans="3:18" s="123" customFormat="1" x14ac:dyDescent="0.2">
      <c r="C280" s="128"/>
      <c r="K280" s="140"/>
      <c r="L280" s="140"/>
      <c r="M280" s="140"/>
      <c r="N280" s="140"/>
      <c r="O280" s="140"/>
      <c r="P280" s="140"/>
      <c r="Q280" s="140"/>
      <c r="R280" s="140"/>
    </row>
    <row r="281" spans="3:18" s="123" customFormat="1" x14ac:dyDescent="0.2">
      <c r="C281" s="128"/>
      <c r="K281" s="140"/>
      <c r="L281" s="140"/>
      <c r="M281" s="140"/>
      <c r="N281" s="140"/>
      <c r="O281" s="140"/>
      <c r="P281" s="140"/>
      <c r="Q281" s="140"/>
      <c r="R281" s="140"/>
    </row>
    <row r="282" spans="3:18" s="123" customFormat="1" x14ac:dyDescent="0.2">
      <c r="C282" s="128"/>
      <c r="K282" s="140"/>
      <c r="L282" s="140"/>
      <c r="M282" s="140"/>
      <c r="N282" s="140"/>
      <c r="O282" s="140"/>
      <c r="P282" s="140"/>
      <c r="Q282" s="140"/>
      <c r="R282" s="140"/>
    </row>
    <row r="283" spans="3:18" s="123" customFormat="1" x14ac:dyDescent="0.2">
      <c r="C283" s="128"/>
      <c r="K283" s="140"/>
      <c r="L283" s="140"/>
      <c r="M283" s="140"/>
      <c r="N283" s="140"/>
      <c r="O283" s="140"/>
      <c r="P283" s="140"/>
      <c r="Q283" s="140"/>
      <c r="R283" s="140"/>
    </row>
    <row r="284" spans="3:18" s="123" customFormat="1" x14ac:dyDescent="0.2">
      <c r="C284" s="128"/>
      <c r="K284" s="140"/>
      <c r="L284" s="140"/>
      <c r="M284" s="140"/>
      <c r="N284" s="140"/>
      <c r="O284" s="140"/>
      <c r="P284" s="140"/>
      <c r="Q284" s="140"/>
      <c r="R284" s="140"/>
    </row>
    <row r="285" spans="3:18" s="123" customFormat="1" x14ac:dyDescent="0.2">
      <c r="C285" s="128"/>
      <c r="K285" s="140"/>
      <c r="L285" s="140"/>
      <c r="M285" s="140"/>
      <c r="N285" s="140"/>
      <c r="O285" s="140"/>
      <c r="P285" s="140"/>
      <c r="Q285" s="140"/>
      <c r="R285" s="140"/>
    </row>
    <row r="286" spans="3:18" s="123" customFormat="1" x14ac:dyDescent="0.2">
      <c r="C286" s="128"/>
      <c r="K286" s="140"/>
      <c r="L286" s="140"/>
      <c r="M286" s="140"/>
      <c r="N286" s="140"/>
      <c r="O286" s="140"/>
      <c r="P286" s="140"/>
      <c r="Q286" s="140"/>
      <c r="R286" s="140"/>
    </row>
    <row r="287" spans="3:18" s="123" customFormat="1" x14ac:dyDescent="0.2">
      <c r="C287" s="128"/>
      <c r="K287" s="140"/>
      <c r="L287" s="140"/>
      <c r="M287" s="140"/>
      <c r="N287" s="140"/>
      <c r="O287" s="140"/>
      <c r="P287" s="140"/>
      <c r="Q287" s="140"/>
      <c r="R287" s="140"/>
    </row>
    <row r="288" spans="3:18" s="123" customFormat="1" x14ac:dyDescent="0.2">
      <c r="C288" s="128"/>
      <c r="K288" s="140"/>
      <c r="L288" s="140"/>
      <c r="M288" s="140"/>
      <c r="N288" s="140"/>
      <c r="O288" s="140"/>
      <c r="P288" s="140"/>
      <c r="Q288" s="140"/>
      <c r="R288" s="140"/>
    </row>
    <row r="289" spans="3:18" s="123" customFormat="1" x14ac:dyDescent="0.2">
      <c r="C289" s="128"/>
      <c r="K289" s="140"/>
      <c r="L289" s="140"/>
      <c r="M289" s="140"/>
      <c r="N289" s="140"/>
      <c r="O289" s="140"/>
      <c r="P289" s="140"/>
      <c r="Q289" s="140"/>
      <c r="R289" s="140"/>
    </row>
    <row r="290" spans="3:18" s="123" customFormat="1" x14ac:dyDescent="0.2">
      <c r="C290" s="128"/>
      <c r="K290" s="140"/>
      <c r="L290" s="140"/>
      <c r="M290" s="140"/>
      <c r="N290" s="140"/>
      <c r="O290" s="140"/>
      <c r="P290" s="140"/>
      <c r="Q290" s="140"/>
      <c r="R290" s="140"/>
    </row>
    <row r="291" spans="3:18" s="123" customFormat="1" x14ac:dyDescent="0.2">
      <c r="C291" s="128"/>
      <c r="K291" s="140"/>
      <c r="L291" s="140"/>
      <c r="M291" s="140"/>
      <c r="N291" s="140"/>
      <c r="O291" s="140"/>
      <c r="P291" s="140"/>
      <c r="Q291" s="140"/>
      <c r="R291" s="140"/>
    </row>
    <row r="292" spans="3:18" s="123" customFormat="1" x14ac:dyDescent="0.2">
      <c r="C292" s="128"/>
      <c r="K292" s="140"/>
      <c r="L292" s="140"/>
      <c r="M292" s="140"/>
      <c r="N292" s="140"/>
      <c r="O292" s="140"/>
      <c r="P292" s="140"/>
      <c r="Q292" s="140"/>
      <c r="R292" s="140"/>
    </row>
    <row r="293" spans="3:18" s="123" customFormat="1" x14ac:dyDescent="0.2">
      <c r="C293" s="128"/>
      <c r="K293" s="140"/>
      <c r="L293" s="140"/>
      <c r="M293" s="140"/>
      <c r="N293" s="140"/>
      <c r="O293" s="140"/>
      <c r="P293" s="140"/>
      <c r="Q293" s="140"/>
      <c r="R293" s="140"/>
    </row>
    <row r="294" spans="3:18" s="123" customFormat="1" x14ac:dyDescent="0.2">
      <c r="C294" s="128"/>
      <c r="K294" s="140"/>
      <c r="L294" s="140"/>
      <c r="M294" s="140"/>
      <c r="N294" s="140"/>
      <c r="O294" s="140"/>
      <c r="P294" s="140"/>
      <c r="Q294" s="140"/>
      <c r="R294" s="140"/>
    </row>
    <row r="295" spans="3:18" s="123" customFormat="1" x14ac:dyDescent="0.2">
      <c r="C295" s="128"/>
      <c r="K295" s="140"/>
      <c r="L295" s="140"/>
      <c r="M295" s="140"/>
      <c r="N295" s="140"/>
      <c r="O295" s="140"/>
      <c r="P295" s="140"/>
      <c r="Q295" s="140"/>
      <c r="R295" s="140"/>
    </row>
    <row r="296" spans="3:18" s="123" customFormat="1" x14ac:dyDescent="0.2">
      <c r="C296" s="128"/>
      <c r="K296" s="140"/>
      <c r="L296" s="140"/>
      <c r="M296" s="140"/>
      <c r="N296" s="140"/>
      <c r="O296" s="140"/>
      <c r="P296" s="140"/>
      <c r="Q296" s="140"/>
      <c r="R296" s="140"/>
    </row>
    <row r="297" spans="3:18" s="123" customFormat="1" x14ac:dyDescent="0.2">
      <c r="C297" s="128"/>
      <c r="K297" s="140"/>
      <c r="L297" s="140"/>
      <c r="M297" s="140"/>
      <c r="N297" s="140"/>
      <c r="O297" s="140"/>
      <c r="P297" s="140"/>
      <c r="Q297" s="140"/>
      <c r="R297" s="140"/>
    </row>
    <row r="298" spans="3:18" s="123" customFormat="1" x14ac:dyDescent="0.2">
      <c r="C298" s="128"/>
      <c r="K298" s="140"/>
      <c r="L298" s="140"/>
      <c r="M298" s="140"/>
      <c r="N298" s="140"/>
      <c r="O298" s="140"/>
      <c r="P298" s="140"/>
      <c r="Q298" s="140"/>
      <c r="R298" s="140"/>
    </row>
    <row r="299" spans="3:18" s="123" customFormat="1" x14ac:dyDescent="0.2">
      <c r="C299" s="128"/>
      <c r="K299" s="140"/>
      <c r="L299" s="140"/>
      <c r="M299" s="140"/>
      <c r="N299" s="140"/>
      <c r="O299" s="140"/>
      <c r="P299" s="140"/>
      <c r="Q299" s="140"/>
      <c r="R299" s="140"/>
    </row>
    <row r="300" spans="3:18" s="123" customFormat="1" x14ac:dyDescent="0.2">
      <c r="C300" s="128"/>
      <c r="K300" s="140"/>
      <c r="L300" s="140"/>
      <c r="M300" s="140"/>
      <c r="N300" s="140"/>
      <c r="O300" s="140"/>
      <c r="P300" s="140"/>
      <c r="Q300" s="140"/>
      <c r="R300" s="140"/>
    </row>
    <row r="301" spans="3:18" s="123" customFormat="1" x14ac:dyDescent="0.2">
      <c r="C301" s="128"/>
      <c r="K301" s="140"/>
      <c r="L301" s="140"/>
      <c r="M301" s="140"/>
      <c r="N301" s="140"/>
      <c r="O301" s="140"/>
      <c r="P301" s="140"/>
      <c r="Q301" s="140"/>
      <c r="R301" s="140"/>
    </row>
    <row r="302" spans="3:18" s="123" customFormat="1" x14ac:dyDescent="0.2">
      <c r="C302" s="128"/>
      <c r="K302" s="140"/>
      <c r="L302" s="140"/>
      <c r="M302" s="140"/>
      <c r="N302" s="140"/>
      <c r="O302" s="140"/>
      <c r="P302" s="140"/>
      <c r="Q302" s="140"/>
      <c r="R302" s="140"/>
    </row>
    <row r="303" spans="3:18" s="123" customFormat="1" x14ac:dyDescent="0.2">
      <c r="C303" s="128"/>
      <c r="K303" s="140"/>
      <c r="L303" s="140"/>
      <c r="M303" s="140"/>
      <c r="N303" s="140"/>
      <c r="O303" s="140"/>
      <c r="P303" s="140"/>
      <c r="Q303" s="140"/>
      <c r="R303" s="140"/>
    </row>
    <row r="304" spans="3:18" s="123" customFormat="1" x14ac:dyDescent="0.2">
      <c r="C304" s="128"/>
      <c r="K304" s="140"/>
      <c r="L304" s="140"/>
      <c r="M304" s="140"/>
      <c r="N304" s="140"/>
      <c r="O304" s="140"/>
      <c r="P304" s="140"/>
      <c r="Q304" s="140"/>
      <c r="R304" s="140"/>
    </row>
    <row r="305" spans="3:18" s="123" customFormat="1" x14ac:dyDescent="0.2">
      <c r="C305" s="128"/>
      <c r="K305" s="140"/>
      <c r="L305" s="140"/>
      <c r="M305" s="140"/>
      <c r="N305" s="140"/>
      <c r="O305" s="140"/>
      <c r="P305" s="140"/>
      <c r="Q305" s="140"/>
      <c r="R305" s="140"/>
    </row>
    <row r="306" spans="3:18" s="123" customFormat="1" x14ac:dyDescent="0.2">
      <c r="C306" s="128"/>
      <c r="K306" s="140"/>
      <c r="L306" s="140"/>
      <c r="M306" s="140"/>
      <c r="N306" s="140"/>
      <c r="O306" s="140"/>
      <c r="P306" s="140"/>
      <c r="Q306" s="140"/>
      <c r="R306" s="140"/>
    </row>
    <row r="307" spans="3:18" s="123" customFormat="1" x14ac:dyDescent="0.2">
      <c r="C307" s="128"/>
      <c r="K307" s="140"/>
      <c r="L307" s="140"/>
      <c r="M307" s="140"/>
      <c r="N307" s="140"/>
      <c r="O307" s="140"/>
      <c r="P307" s="140"/>
      <c r="Q307" s="140"/>
      <c r="R307" s="140"/>
    </row>
    <row r="308" spans="3:18" s="123" customFormat="1" x14ac:dyDescent="0.2">
      <c r="C308" s="128"/>
      <c r="K308" s="140"/>
      <c r="L308" s="140"/>
      <c r="M308" s="140"/>
      <c r="N308" s="140"/>
      <c r="O308" s="140"/>
      <c r="P308" s="140"/>
      <c r="Q308" s="140"/>
      <c r="R308" s="140"/>
    </row>
    <row r="309" spans="3:18" s="123" customFormat="1" x14ac:dyDescent="0.2">
      <c r="C309" s="128"/>
      <c r="K309" s="140"/>
      <c r="L309" s="140"/>
      <c r="M309" s="140"/>
      <c r="N309" s="140"/>
      <c r="O309" s="140"/>
      <c r="P309" s="140"/>
      <c r="Q309" s="140"/>
      <c r="R309" s="140"/>
    </row>
    <row r="310" spans="3:18" s="123" customFormat="1" x14ac:dyDescent="0.2">
      <c r="C310" s="128"/>
      <c r="K310" s="140"/>
      <c r="L310" s="140"/>
      <c r="M310" s="140"/>
      <c r="N310" s="140"/>
      <c r="O310" s="140"/>
      <c r="P310" s="140"/>
      <c r="Q310" s="140"/>
      <c r="R310" s="140"/>
    </row>
    <row r="311" spans="3:18" s="123" customFormat="1" x14ac:dyDescent="0.2">
      <c r="C311" s="128"/>
      <c r="K311" s="140"/>
      <c r="L311" s="140"/>
      <c r="M311" s="140"/>
      <c r="N311" s="140"/>
      <c r="O311" s="140"/>
      <c r="P311" s="140"/>
      <c r="Q311" s="140"/>
      <c r="R311" s="140"/>
    </row>
    <row r="312" spans="3:18" s="123" customFormat="1" x14ac:dyDescent="0.2">
      <c r="C312" s="128"/>
      <c r="K312" s="140"/>
      <c r="L312" s="140"/>
      <c r="M312" s="140"/>
      <c r="N312" s="140"/>
      <c r="O312" s="140"/>
      <c r="P312" s="140"/>
      <c r="Q312" s="140"/>
      <c r="R312" s="140"/>
    </row>
    <row r="313" spans="3:18" s="123" customFormat="1" x14ac:dyDescent="0.2">
      <c r="C313" s="128"/>
      <c r="K313" s="140"/>
      <c r="L313" s="140"/>
      <c r="M313" s="140"/>
      <c r="N313" s="140"/>
      <c r="O313" s="140"/>
      <c r="P313" s="140"/>
      <c r="Q313" s="140"/>
      <c r="R313" s="140"/>
    </row>
    <row r="314" spans="3:18" s="123" customFormat="1" x14ac:dyDescent="0.2">
      <c r="C314" s="128"/>
      <c r="K314" s="140"/>
      <c r="L314" s="140"/>
      <c r="M314" s="140"/>
      <c r="N314" s="140"/>
      <c r="O314" s="140"/>
      <c r="P314" s="140"/>
      <c r="Q314" s="140"/>
      <c r="R314" s="140"/>
    </row>
    <row r="315" spans="3:18" s="123" customFormat="1" x14ac:dyDescent="0.2">
      <c r="C315" s="128"/>
      <c r="K315" s="140"/>
      <c r="L315" s="140"/>
      <c r="M315" s="140"/>
      <c r="N315" s="140"/>
      <c r="O315" s="140"/>
      <c r="P315" s="140"/>
      <c r="Q315" s="140"/>
      <c r="R315" s="140"/>
    </row>
    <row r="316" spans="3:18" s="123" customFormat="1" x14ac:dyDescent="0.2">
      <c r="C316" s="128"/>
      <c r="K316" s="140"/>
      <c r="L316" s="140"/>
      <c r="M316" s="140"/>
      <c r="N316" s="140"/>
      <c r="O316" s="140"/>
      <c r="P316" s="140"/>
      <c r="Q316" s="140"/>
      <c r="R316" s="140"/>
    </row>
    <row r="317" spans="3:18" s="123" customFormat="1" x14ac:dyDescent="0.2">
      <c r="C317" s="128"/>
      <c r="K317" s="140"/>
      <c r="L317" s="140"/>
      <c r="M317" s="140"/>
      <c r="N317" s="140"/>
      <c r="O317" s="140"/>
      <c r="P317" s="140"/>
      <c r="Q317" s="140"/>
      <c r="R317" s="140"/>
    </row>
    <row r="318" spans="3:18" s="123" customFormat="1" x14ac:dyDescent="0.2">
      <c r="C318" s="128"/>
      <c r="K318" s="140"/>
      <c r="L318" s="140"/>
      <c r="M318" s="140"/>
      <c r="N318" s="140"/>
      <c r="O318" s="140"/>
      <c r="P318" s="140"/>
      <c r="Q318" s="140"/>
      <c r="R318" s="140"/>
    </row>
    <row r="319" spans="3:18" s="123" customFormat="1" x14ac:dyDescent="0.2">
      <c r="C319" s="128"/>
      <c r="K319" s="140"/>
      <c r="L319" s="140"/>
      <c r="M319" s="140"/>
      <c r="N319" s="140"/>
      <c r="O319" s="140"/>
      <c r="P319" s="140"/>
      <c r="Q319" s="140"/>
      <c r="R319" s="140"/>
    </row>
    <row r="320" spans="3:18" s="123" customFormat="1" x14ac:dyDescent="0.2">
      <c r="C320" s="128"/>
      <c r="K320" s="140"/>
      <c r="L320" s="140"/>
      <c r="M320" s="140"/>
      <c r="N320" s="140"/>
      <c r="O320" s="140"/>
      <c r="P320" s="140"/>
      <c r="Q320" s="140"/>
      <c r="R320" s="140"/>
    </row>
    <row r="321" spans="3:18" s="123" customFormat="1" x14ac:dyDescent="0.2">
      <c r="C321" s="128"/>
      <c r="K321" s="140"/>
      <c r="L321" s="140"/>
      <c r="M321" s="140"/>
      <c r="N321" s="140"/>
      <c r="O321" s="140"/>
      <c r="P321" s="140"/>
      <c r="Q321" s="140"/>
      <c r="R321" s="140"/>
    </row>
    <row r="322" spans="3:18" s="123" customFormat="1" x14ac:dyDescent="0.2">
      <c r="C322" s="128"/>
      <c r="K322" s="140"/>
      <c r="L322" s="140"/>
      <c r="M322" s="140"/>
      <c r="N322" s="140"/>
      <c r="O322" s="140"/>
      <c r="P322" s="140"/>
      <c r="Q322" s="140"/>
      <c r="R322" s="140"/>
    </row>
    <row r="323" spans="3:18" s="123" customFormat="1" x14ac:dyDescent="0.2">
      <c r="C323" s="128"/>
      <c r="K323" s="140"/>
      <c r="L323" s="140"/>
      <c r="M323" s="140"/>
      <c r="N323" s="140"/>
      <c r="O323" s="140"/>
      <c r="P323" s="140"/>
      <c r="Q323" s="140"/>
      <c r="R323" s="140"/>
    </row>
    <row r="324" spans="3:18" s="123" customFormat="1" x14ac:dyDescent="0.2">
      <c r="C324" s="128"/>
      <c r="K324" s="140"/>
      <c r="L324" s="140"/>
      <c r="M324" s="140"/>
      <c r="N324" s="140"/>
      <c r="O324" s="140"/>
      <c r="P324" s="140"/>
      <c r="Q324" s="140"/>
      <c r="R324" s="140"/>
    </row>
    <row r="325" spans="3:18" s="123" customFormat="1" x14ac:dyDescent="0.2">
      <c r="C325" s="128"/>
      <c r="K325" s="140"/>
      <c r="L325" s="140"/>
      <c r="M325" s="140"/>
      <c r="N325" s="140"/>
      <c r="O325" s="140"/>
      <c r="P325" s="140"/>
      <c r="Q325" s="140"/>
      <c r="R325" s="140"/>
    </row>
    <row r="326" spans="3:18" s="123" customFormat="1" x14ac:dyDescent="0.2">
      <c r="C326" s="128"/>
      <c r="K326" s="140"/>
      <c r="L326" s="140"/>
      <c r="M326" s="140"/>
      <c r="N326" s="140"/>
      <c r="O326" s="140"/>
      <c r="P326" s="140"/>
      <c r="Q326" s="140"/>
      <c r="R326" s="140"/>
    </row>
    <row r="327" spans="3:18" s="123" customFormat="1" x14ac:dyDescent="0.2">
      <c r="C327" s="128"/>
      <c r="K327" s="140"/>
      <c r="L327" s="140"/>
      <c r="M327" s="140"/>
      <c r="N327" s="140"/>
      <c r="O327" s="140"/>
      <c r="P327" s="140"/>
      <c r="Q327" s="140"/>
      <c r="R327" s="140"/>
    </row>
    <row r="328" spans="3:18" s="123" customFormat="1" x14ac:dyDescent="0.2">
      <c r="C328" s="128"/>
      <c r="K328" s="140"/>
      <c r="L328" s="140"/>
      <c r="M328" s="140"/>
      <c r="N328" s="140"/>
      <c r="O328" s="140"/>
      <c r="P328" s="140"/>
      <c r="Q328" s="140"/>
      <c r="R328" s="140"/>
    </row>
    <row r="329" spans="3:18" s="123" customFormat="1" x14ac:dyDescent="0.2">
      <c r="C329" s="128"/>
      <c r="K329" s="140"/>
      <c r="L329" s="140"/>
      <c r="M329" s="140"/>
      <c r="N329" s="140"/>
      <c r="O329" s="140"/>
      <c r="P329" s="140"/>
      <c r="Q329" s="140"/>
      <c r="R329" s="140"/>
    </row>
    <row r="330" spans="3:18" s="123" customFormat="1" x14ac:dyDescent="0.2">
      <c r="C330" s="128"/>
      <c r="K330" s="140"/>
      <c r="L330" s="140"/>
      <c r="M330" s="140"/>
      <c r="N330" s="140"/>
      <c r="O330" s="140"/>
      <c r="P330" s="140"/>
      <c r="Q330" s="140"/>
      <c r="R330" s="140"/>
    </row>
    <row r="331" spans="3:18" s="123" customFormat="1" x14ac:dyDescent="0.2">
      <c r="C331" s="128"/>
      <c r="K331" s="140"/>
      <c r="L331" s="140"/>
      <c r="M331" s="140"/>
      <c r="N331" s="140"/>
      <c r="O331" s="140"/>
      <c r="P331" s="140"/>
      <c r="Q331" s="140"/>
      <c r="R331" s="140"/>
    </row>
    <row r="332" spans="3:18" s="123" customFormat="1" x14ac:dyDescent="0.2">
      <c r="C332" s="128"/>
      <c r="K332" s="140"/>
      <c r="L332" s="140"/>
      <c r="M332" s="140"/>
      <c r="N332" s="140"/>
      <c r="O332" s="140"/>
      <c r="P332" s="140"/>
      <c r="Q332" s="140"/>
      <c r="R332" s="140"/>
    </row>
    <row r="333" spans="3:18" s="123" customFormat="1" x14ac:dyDescent="0.2">
      <c r="C333" s="128"/>
      <c r="K333" s="140"/>
      <c r="L333" s="140"/>
      <c r="M333" s="140"/>
      <c r="N333" s="140"/>
      <c r="O333" s="140"/>
      <c r="P333" s="140"/>
      <c r="Q333" s="140"/>
      <c r="R333" s="140"/>
    </row>
    <row r="334" spans="3:18" s="123" customFormat="1" x14ac:dyDescent="0.2">
      <c r="C334" s="128"/>
      <c r="K334" s="140"/>
      <c r="L334" s="140"/>
      <c r="M334" s="140"/>
      <c r="N334" s="140"/>
      <c r="O334" s="140"/>
      <c r="P334" s="140"/>
      <c r="Q334" s="140"/>
      <c r="R334" s="140"/>
    </row>
    <row r="335" spans="3:18" s="123" customFormat="1" x14ac:dyDescent="0.2">
      <c r="C335" s="128"/>
      <c r="K335" s="140"/>
      <c r="L335" s="140"/>
      <c r="M335" s="140"/>
      <c r="N335" s="140"/>
      <c r="O335" s="140"/>
      <c r="P335" s="140"/>
      <c r="Q335" s="140"/>
      <c r="R335" s="140"/>
    </row>
    <row r="336" spans="3:18" s="123" customFormat="1" x14ac:dyDescent="0.2">
      <c r="C336" s="128"/>
      <c r="K336" s="140"/>
      <c r="L336" s="140"/>
      <c r="M336" s="140"/>
      <c r="N336" s="140"/>
      <c r="O336" s="140"/>
      <c r="P336" s="140"/>
      <c r="Q336" s="140"/>
      <c r="R336" s="140"/>
    </row>
    <row r="337" spans="3:18" s="123" customFormat="1" x14ac:dyDescent="0.2">
      <c r="C337" s="128"/>
      <c r="K337" s="140"/>
      <c r="L337" s="140"/>
      <c r="M337" s="140"/>
      <c r="N337" s="140"/>
      <c r="O337" s="140"/>
      <c r="P337" s="140"/>
      <c r="Q337" s="140"/>
      <c r="R337" s="140"/>
    </row>
    <row r="338" spans="3:18" s="123" customFormat="1" x14ac:dyDescent="0.2">
      <c r="C338" s="128"/>
      <c r="K338" s="140"/>
      <c r="L338" s="140"/>
      <c r="M338" s="140"/>
      <c r="N338" s="140"/>
      <c r="O338" s="140"/>
      <c r="P338" s="140"/>
      <c r="Q338" s="140"/>
      <c r="R338" s="140"/>
    </row>
    <row r="339" spans="3:18" s="123" customFormat="1" x14ac:dyDescent="0.2">
      <c r="C339" s="128"/>
      <c r="K339" s="140"/>
      <c r="L339" s="140"/>
      <c r="M339" s="140"/>
      <c r="N339" s="140"/>
      <c r="O339" s="140"/>
      <c r="P339" s="140"/>
      <c r="Q339" s="140"/>
      <c r="R339" s="140"/>
    </row>
    <row r="340" spans="3:18" s="123" customFormat="1" x14ac:dyDescent="0.2">
      <c r="C340" s="128"/>
      <c r="K340" s="140"/>
      <c r="L340" s="140"/>
      <c r="M340" s="140"/>
      <c r="N340" s="140"/>
      <c r="O340" s="140"/>
      <c r="P340" s="140"/>
      <c r="Q340" s="140"/>
      <c r="R340" s="140"/>
    </row>
    <row r="341" spans="3:18" s="123" customFormat="1" x14ac:dyDescent="0.2">
      <c r="C341" s="128"/>
      <c r="K341" s="140"/>
      <c r="L341" s="140"/>
      <c r="M341" s="140"/>
      <c r="N341" s="140"/>
      <c r="O341" s="140"/>
      <c r="P341" s="140"/>
      <c r="Q341" s="140"/>
      <c r="R341" s="140"/>
    </row>
    <row r="342" spans="3:18" s="123" customFormat="1" x14ac:dyDescent="0.2">
      <c r="C342" s="128"/>
      <c r="K342" s="140"/>
      <c r="L342" s="140"/>
      <c r="M342" s="140"/>
      <c r="N342" s="140"/>
      <c r="O342" s="140"/>
      <c r="P342" s="140"/>
      <c r="Q342" s="140"/>
      <c r="R342" s="140"/>
    </row>
    <row r="343" spans="3:18" s="123" customFormat="1" x14ac:dyDescent="0.2">
      <c r="C343" s="128"/>
      <c r="K343" s="140"/>
      <c r="L343" s="140"/>
      <c r="M343" s="140"/>
      <c r="N343" s="140"/>
      <c r="O343" s="140"/>
      <c r="P343" s="140"/>
      <c r="Q343" s="140"/>
      <c r="R343" s="140"/>
    </row>
    <row r="344" spans="3:18" s="123" customFormat="1" x14ac:dyDescent="0.2">
      <c r="C344" s="128"/>
      <c r="K344" s="140"/>
      <c r="L344" s="140"/>
      <c r="M344" s="140"/>
      <c r="N344" s="140"/>
      <c r="O344" s="140"/>
      <c r="P344" s="140"/>
      <c r="Q344" s="140"/>
      <c r="R344" s="140"/>
    </row>
    <row r="345" spans="3:18" s="123" customFormat="1" x14ac:dyDescent="0.2">
      <c r="C345" s="128"/>
      <c r="K345" s="140"/>
      <c r="L345" s="140"/>
      <c r="M345" s="140"/>
      <c r="N345" s="140"/>
      <c r="O345" s="140"/>
      <c r="P345" s="140"/>
      <c r="Q345" s="140"/>
      <c r="R345" s="140"/>
    </row>
    <row r="346" spans="3:18" s="123" customFormat="1" x14ac:dyDescent="0.2">
      <c r="C346" s="128"/>
      <c r="K346" s="140"/>
      <c r="L346" s="140"/>
      <c r="M346" s="140"/>
      <c r="N346" s="140"/>
      <c r="O346" s="140"/>
      <c r="P346" s="140"/>
      <c r="Q346" s="140"/>
      <c r="R346" s="140"/>
    </row>
    <row r="347" spans="3:18" s="123" customFormat="1" x14ac:dyDescent="0.2">
      <c r="C347" s="128"/>
      <c r="K347" s="140"/>
      <c r="L347" s="140"/>
      <c r="M347" s="140"/>
      <c r="N347" s="140"/>
      <c r="O347" s="140"/>
      <c r="P347" s="140"/>
      <c r="Q347" s="140"/>
      <c r="R347" s="140"/>
    </row>
    <row r="348" spans="3:18" s="123" customFormat="1" x14ac:dyDescent="0.2">
      <c r="C348" s="128"/>
      <c r="K348" s="140"/>
      <c r="L348" s="140"/>
      <c r="M348" s="140"/>
      <c r="N348" s="140"/>
      <c r="O348" s="140"/>
      <c r="P348" s="140"/>
      <c r="Q348" s="140"/>
      <c r="R348" s="140"/>
    </row>
    <row r="349" spans="3:18" s="123" customFormat="1" x14ac:dyDescent="0.2">
      <c r="C349" s="128"/>
      <c r="K349" s="140"/>
      <c r="L349" s="140"/>
      <c r="M349" s="140"/>
      <c r="N349" s="140"/>
      <c r="O349" s="140"/>
      <c r="P349" s="140"/>
      <c r="Q349" s="140"/>
      <c r="R349" s="140"/>
    </row>
    <row r="350" spans="3:18" s="123" customFormat="1" x14ac:dyDescent="0.2">
      <c r="C350" s="128"/>
      <c r="K350" s="140"/>
      <c r="L350" s="140"/>
      <c r="M350" s="140"/>
      <c r="N350" s="140"/>
      <c r="O350" s="140"/>
      <c r="P350" s="140"/>
      <c r="Q350" s="140"/>
      <c r="R350" s="140"/>
    </row>
    <row r="351" spans="3:18" s="123" customFormat="1" x14ac:dyDescent="0.2">
      <c r="C351" s="128"/>
      <c r="K351" s="140"/>
      <c r="L351" s="140"/>
      <c r="M351" s="140"/>
      <c r="N351" s="140"/>
      <c r="O351" s="140"/>
      <c r="P351" s="140"/>
      <c r="Q351" s="140"/>
      <c r="R351" s="140"/>
    </row>
    <row r="352" spans="3:18" s="123" customFormat="1" x14ac:dyDescent="0.2">
      <c r="C352" s="128"/>
      <c r="K352" s="140"/>
      <c r="L352" s="140"/>
      <c r="M352" s="140"/>
      <c r="N352" s="140"/>
      <c r="O352" s="140"/>
      <c r="P352" s="140"/>
      <c r="Q352" s="140"/>
      <c r="R352" s="140"/>
    </row>
    <row r="353" spans="3:18" s="123" customFormat="1" x14ac:dyDescent="0.2">
      <c r="C353" s="128"/>
      <c r="K353" s="140"/>
      <c r="L353" s="140"/>
      <c r="M353" s="140"/>
      <c r="N353" s="140"/>
      <c r="O353" s="140"/>
      <c r="P353" s="140"/>
      <c r="Q353" s="140"/>
      <c r="R353" s="140"/>
    </row>
    <row r="354" spans="3:18" s="123" customFormat="1" x14ac:dyDescent="0.2">
      <c r="C354" s="128"/>
      <c r="K354" s="140"/>
      <c r="L354" s="140"/>
      <c r="M354" s="140"/>
      <c r="N354" s="140"/>
      <c r="O354" s="140"/>
      <c r="P354" s="140"/>
      <c r="Q354" s="140"/>
      <c r="R354" s="140"/>
    </row>
    <row r="355" spans="3:18" s="123" customFormat="1" x14ac:dyDescent="0.2">
      <c r="C355" s="128"/>
      <c r="K355" s="140"/>
      <c r="L355" s="140"/>
      <c r="M355" s="140"/>
      <c r="N355" s="140"/>
      <c r="O355" s="140"/>
      <c r="P355" s="140"/>
      <c r="Q355" s="140"/>
      <c r="R355" s="140"/>
    </row>
    <row r="356" spans="3:18" s="123" customFormat="1" x14ac:dyDescent="0.2">
      <c r="C356" s="128"/>
      <c r="K356" s="140"/>
      <c r="L356" s="140"/>
      <c r="M356" s="140"/>
      <c r="N356" s="140"/>
      <c r="O356" s="140"/>
      <c r="P356" s="140"/>
      <c r="Q356" s="140"/>
      <c r="R356" s="140"/>
    </row>
    <row r="357" spans="3:18" s="123" customFormat="1" x14ac:dyDescent="0.2">
      <c r="C357" s="128"/>
      <c r="K357" s="140"/>
      <c r="L357" s="140"/>
      <c r="M357" s="140"/>
      <c r="N357" s="140"/>
      <c r="O357" s="140"/>
      <c r="P357" s="140"/>
      <c r="Q357" s="140"/>
      <c r="R357" s="140"/>
    </row>
    <row r="358" spans="3:18" s="123" customFormat="1" x14ac:dyDescent="0.2">
      <c r="C358" s="128"/>
      <c r="K358" s="140"/>
      <c r="L358" s="140"/>
      <c r="M358" s="140"/>
      <c r="N358" s="140"/>
      <c r="O358" s="140"/>
      <c r="P358" s="140"/>
      <c r="Q358" s="140"/>
      <c r="R358" s="140"/>
    </row>
    <row r="359" spans="3:18" s="123" customFormat="1" x14ac:dyDescent="0.2">
      <c r="C359" s="128"/>
      <c r="K359" s="140"/>
      <c r="L359" s="140"/>
      <c r="M359" s="140"/>
      <c r="N359" s="140"/>
      <c r="O359" s="140"/>
      <c r="P359" s="140"/>
      <c r="Q359" s="140"/>
      <c r="R359" s="140"/>
    </row>
    <row r="360" spans="3:18" s="123" customFormat="1" x14ac:dyDescent="0.2">
      <c r="C360" s="128"/>
      <c r="K360" s="140"/>
      <c r="L360" s="140"/>
      <c r="M360" s="140"/>
      <c r="N360" s="140"/>
      <c r="O360" s="140"/>
      <c r="P360" s="140"/>
      <c r="Q360" s="140"/>
      <c r="R360" s="140"/>
    </row>
    <row r="361" spans="3:18" s="123" customFormat="1" x14ac:dyDescent="0.2">
      <c r="C361" s="128"/>
      <c r="K361" s="140"/>
      <c r="L361" s="140"/>
      <c r="M361" s="140"/>
      <c r="N361" s="140"/>
      <c r="O361" s="140"/>
      <c r="P361" s="140"/>
      <c r="Q361" s="140"/>
      <c r="R361" s="140"/>
    </row>
    <row r="362" spans="3:18" s="123" customFormat="1" x14ac:dyDescent="0.2">
      <c r="C362" s="128"/>
      <c r="K362" s="140"/>
      <c r="L362" s="140"/>
      <c r="M362" s="140"/>
      <c r="N362" s="140"/>
      <c r="O362" s="140"/>
      <c r="P362" s="140"/>
      <c r="Q362" s="140"/>
      <c r="R362" s="140"/>
    </row>
    <row r="363" spans="3:18" s="123" customFormat="1" x14ac:dyDescent="0.2">
      <c r="C363" s="128"/>
      <c r="K363" s="140"/>
      <c r="L363" s="140"/>
      <c r="M363" s="140"/>
      <c r="N363" s="140"/>
      <c r="O363" s="140"/>
      <c r="P363" s="140"/>
      <c r="Q363" s="140"/>
      <c r="R363" s="140"/>
    </row>
    <row r="364" spans="3:18" s="123" customFormat="1" x14ac:dyDescent="0.2">
      <c r="C364" s="128"/>
      <c r="K364" s="140"/>
      <c r="L364" s="140"/>
      <c r="M364" s="140"/>
      <c r="N364" s="140"/>
      <c r="O364" s="140"/>
      <c r="P364" s="140"/>
      <c r="Q364" s="140"/>
      <c r="R364" s="140"/>
    </row>
    <row r="365" spans="3:18" s="123" customFormat="1" x14ac:dyDescent="0.2">
      <c r="C365" s="128"/>
      <c r="K365" s="140"/>
      <c r="L365" s="140"/>
      <c r="M365" s="140"/>
      <c r="N365" s="140"/>
      <c r="O365" s="140"/>
      <c r="P365" s="140"/>
      <c r="Q365" s="140"/>
      <c r="R365" s="140"/>
    </row>
    <row r="366" spans="3:18" s="123" customFormat="1" x14ac:dyDescent="0.2">
      <c r="C366" s="128"/>
      <c r="K366" s="140"/>
      <c r="L366" s="140"/>
      <c r="M366" s="140"/>
      <c r="N366" s="140"/>
      <c r="O366" s="140"/>
      <c r="P366" s="140"/>
      <c r="Q366" s="140"/>
      <c r="R366" s="140"/>
    </row>
    <row r="367" spans="3:18" s="123" customFormat="1" x14ac:dyDescent="0.2">
      <c r="C367" s="128"/>
      <c r="K367" s="140"/>
      <c r="L367" s="140"/>
      <c r="M367" s="140"/>
      <c r="N367" s="140"/>
      <c r="O367" s="140"/>
      <c r="P367" s="140"/>
      <c r="Q367" s="140"/>
      <c r="R367" s="140"/>
    </row>
    <row r="368" spans="3:18" s="123" customFormat="1" x14ac:dyDescent="0.2">
      <c r="C368" s="128"/>
      <c r="K368" s="140"/>
      <c r="L368" s="140"/>
      <c r="M368" s="140"/>
      <c r="N368" s="140"/>
      <c r="O368" s="140"/>
      <c r="P368" s="140"/>
      <c r="Q368" s="140"/>
      <c r="R368" s="140"/>
    </row>
    <row r="369" spans="3:18" s="123" customFormat="1" x14ac:dyDescent="0.2">
      <c r="C369" s="128"/>
      <c r="K369" s="140"/>
      <c r="L369" s="140"/>
      <c r="M369" s="140"/>
      <c r="N369" s="140"/>
      <c r="O369" s="140"/>
      <c r="P369" s="140"/>
      <c r="Q369" s="140"/>
      <c r="R369" s="140"/>
    </row>
    <row r="370" spans="3:18" s="123" customFormat="1" x14ac:dyDescent="0.2">
      <c r="C370" s="128"/>
      <c r="K370" s="140"/>
      <c r="L370" s="140"/>
      <c r="M370" s="140"/>
      <c r="N370" s="140"/>
      <c r="O370" s="140"/>
      <c r="P370" s="140"/>
      <c r="Q370" s="140"/>
      <c r="R370" s="140"/>
    </row>
    <row r="371" spans="3:18" s="123" customFormat="1" x14ac:dyDescent="0.2">
      <c r="C371" s="128"/>
      <c r="K371" s="140"/>
      <c r="L371" s="140"/>
      <c r="M371" s="140"/>
      <c r="N371" s="140"/>
      <c r="O371" s="140"/>
      <c r="P371" s="140"/>
      <c r="Q371" s="140"/>
      <c r="R371" s="140"/>
    </row>
    <row r="372" spans="3:18" s="123" customFormat="1" x14ac:dyDescent="0.2">
      <c r="C372" s="128"/>
      <c r="K372" s="140"/>
      <c r="L372" s="140"/>
      <c r="M372" s="140"/>
      <c r="N372" s="140"/>
      <c r="O372" s="140"/>
      <c r="P372" s="140"/>
      <c r="Q372" s="140"/>
      <c r="R372" s="140"/>
    </row>
    <row r="373" spans="3:18" s="123" customFormat="1" x14ac:dyDescent="0.2">
      <c r="C373" s="128"/>
      <c r="K373" s="140"/>
      <c r="L373" s="140"/>
      <c r="M373" s="140"/>
      <c r="N373" s="140"/>
      <c r="O373" s="140"/>
      <c r="P373" s="140"/>
      <c r="Q373" s="140"/>
      <c r="R373" s="140"/>
    </row>
    <row r="374" spans="3:18" s="123" customFormat="1" x14ac:dyDescent="0.2">
      <c r="C374" s="128"/>
      <c r="K374" s="140"/>
      <c r="L374" s="140"/>
      <c r="M374" s="140"/>
      <c r="N374" s="140"/>
      <c r="O374" s="140"/>
      <c r="P374" s="140"/>
      <c r="Q374" s="140"/>
      <c r="R374" s="140"/>
    </row>
    <row r="375" spans="3:18" s="123" customFormat="1" x14ac:dyDescent="0.2">
      <c r="C375" s="128"/>
      <c r="K375" s="140"/>
      <c r="L375" s="140"/>
      <c r="M375" s="140"/>
      <c r="N375" s="140"/>
      <c r="O375" s="140"/>
      <c r="P375" s="140"/>
      <c r="Q375" s="140"/>
      <c r="R375" s="140"/>
    </row>
    <row r="376" spans="3:18" s="123" customFormat="1" x14ac:dyDescent="0.2">
      <c r="C376" s="128"/>
      <c r="K376" s="140"/>
      <c r="L376" s="140"/>
      <c r="M376" s="140"/>
      <c r="N376" s="140"/>
      <c r="O376" s="140"/>
      <c r="P376" s="140"/>
      <c r="Q376" s="140"/>
      <c r="R376" s="140"/>
    </row>
    <row r="377" spans="3:18" s="123" customFormat="1" x14ac:dyDescent="0.2">
      <c r="C377" s="128"/>
      <c r="K377" s="140"/>
      <c r="L377" s="140"/>
      <c r="M377" s="140"/>
      <c r="N377" s="140"/>
      <c r="O377" s="140"/>
      <c r="P377" s="140"/>
      <c r="Q377" s="140"/>
      <c r="R377" s="140"/>
    </row>
    <row r="378" spans="3:18" s="123" customFormat="1" x14ac:dyDescent="0.2">
      <c r="C378" s="128"/>
      <c r="K378" s="140"/>
      <c r="L378" s="140"/>
      <c r="M378" s="140"/>
      <c r="N378" s="140"/>
      <c r="O378" s="140"/>
      <c r="P378" s="140"/>
      <c r="Q378" s="140"/>
      <c r="R378" s="140"/>
    </row>
    <row r="379" spans="3:18" s="123" customFormat="1" x14ac:dyDescent="0.2">
      <c r="C379" s="128"/>
      <c r="K379" s="140"/>
      <c r="L379" s="140"/>
      <c r="M379" s="140"/>
      <c r="N379" s="140"/>
      <c r="O379" s="140"/>
      <c r="P379" s="140"/>
      <c r="Q379" s="140"/>
      <c r="R379" s="140"/>
    </row>
    <row r="380" spans="3:18" s="123" customFormat="1" x14ac:dyDescent="0.2">
      <c r="C380" s="128"/>
      <c r="K380" s="140"/>
      <c r="L380" s="140"/>
      <c r="M380" s="140"/>
      <c r="N380" s="140"/>
      <c r="O380" s="140"/>
      <c r="P380" s="140"/>
      <c r="Q380" s="140"/>
      <c r="R380" s="140"/>
    </row>
    <row r="381" spans="3:18" s="123" customFormat="1" x14ac:dyDescent="0.2">
      <c r="C381" s="128"/>
      <c r="K381" s="140"/>
      <c r="L381" s="140"/>
      <c r="M381" s="140"/>
      <c r="N381" s="140"/>
      <c r="O381" s="140"/>
      <c r="P381" s="140"/>
      <c r="Q381" s="140"/>
      <c r="R381" s="140"/>
    </row>
    <row r="382" spans="3:18" s="123" customFormat="1" x14ac:dyDescent="0.2">
      <c r="C382" s="128"/>
      <c r="K382" s="140"/>
      <c r="L382" s="140"/>
      <c r="M382" s="140"/>
      <c r="N382" s="140"/>
      <c r="O382" s="140"/>
      <c r="P382" s="140"/>
      <c r="Q382" s="140"/>
      <c r="R382" s="140"/>
    </row>
    <row r="383" spans="3:18" s="123" customFormat="1" x14ac:dyDescent="0.2">
      <c r="C383" s="128"/>
      <c r="K383" s="140"/>
      <c r="L383" s="140"/>
      <c r="M383" s="140"/>
      <c r="N383" s="140"/>
      <c r="O383" s="140"/>
      <c r="P383" s="140"/>
      <c r="Q383" s="140"/>
      <c r="R383" s="140"/>
    </row>
    <row r="384" spans="3:18" s="123" customFormat="1" x14ac:dyDescent="0.2">
      <c r="C384" s="128"/>
      <c r="K384" s="140"/>
      <c r="L384" s="140"/>
      <c r="M384" s="140"/>
      <c r="N384" s="140"/>
      <c r="O384" s="140"/>
      <c r="P384" s="140"/>
      <c r="Q384" s="140"/>
      <c r="R384" s="140"/>
    </row>
    <row r="385" spans="3:18" s="123" customFormat="1" x14ac:dyDescent="0.2">
      <c r="C385" s="128"/>
      <c r="K385" s="140"/>
      <c r="L385" s="140"/>
      <c r="M385" s="140"/>
      <c r="N385" s="140"/>
      <c r="O385" s="140"/>
      <c r="P385" s="140"/>
      <c r="Q385" s="140"/>
      <c r="R385" s="140"/>
    </row>
    <row r="386" spans="3:18" s="123" customFormat="1" x14ac:dyDescent="0.2">
      <c r="C386" s="128"/>
      <c r="K386" s="140"/>
      <c r="L386" s="140"/>
      <c r="M386" s="140"/>
      <c r="N386" s="140"/>
      <c r="O386" s="140"/>
      <c r="P386" s="140"/>
      <c r="Q386" s="140"/>
      <c r="R386" s="140"/>
    </row>
    <row r="387" spans="3:18" s="123" customFormat="1" x14ac:dyDescent="0.2">
      <c r="C387" s="128"/>
      <c r="K387" s="140"/>
      <c r="L387" s="140"/>
      <c r="M387" s="140"/>
      <c r="N387" s="140"/>
      <c r="O387" s="140"/>
      <c r="P387" s="140"/>
      <c r="Q387" s="140"/>
      <c r="R387" s="140"/>
    </row>
    <row r="388" spans="3:18" s="123" customFormat="1" x14ac:dyDescent="0.2">
      <c r="C388" s="128"/>
      <c r="K388" s="140"/>
      <c r="L388" s="140"/>
      <c r="M388" s="140"/>
      <c r="N388" s="140"/>
      <c r="O388" s="140"/>
      <c r="P388" s="140"/>
      <c r="Q388" s="140"/>
      <c r="R388" s="140"/>
    </row>
    <row r="389" spans="3:18" s="123" customFormat="1" x14ac:dyDescent="0.2">
      <c r="C389" s="128"/>
      <c r="K389" s="140"/>
      <c r="L389" s="140"/>
      <c r="M389" s="140"/>
      <c r="N389" s="140"/>
      <c r="O389" s="140"/>
      <c r="P389" s="140"/>
      <c r="Q389" s="140"/>
      <c r="R389" s="140"/>
    </row>
    <row r="390" spans="3:18" s="123" customFormat="1" x14ac:dyDescent="0.2">
      <c r="C390" s="128"/>
      <c r="K390" s="140"/>
      <c r="L390" s="140"/>
      <c r="M390" s="140"/>
      <c r="N390" s="140"/>
      <c r="O390" s="140"/>
      <c r="P390" s="140"/>
      <c r="Q390" s="140"/>
      <c r="R390" s="140"/>
    </row>
    <row r="391" spans="3:18" s="123" customFormat="1" x14ac:dyDescent="0.2">
      <c r="C391" s="128"/>
      <c r="K391" s="140"/>
      <c r="L391" s="140"/>
      <c r="M391" s="140"/>
      <c r="N391" s="140"/>
      <c r="O391" s="140"/>
      <c r="P391" s="140"/>
      <c r="Q391" s="140"/>
      <c r="R391" s="140"/>
    </row>
    <row r="392" spans="3:18" s="123" customFormat="1" x14ac:dyDescent="0.2">
      <c r="C392" s="128"/>
      <c r="K392" s="140"/>
      <c r="L392" s="140"/>
      <c r="M392" s="140"/>
      <c r="N392" s="140"/>
      <c r="O392" s="140"/>
      <c r="P392" s="140"/>
      <c r="Q392" s="140"/>
      <c r="R392" s="140"/>
    </row>
    <row r="393" spans="3:18" s="123" customFormat="1" x14ac:dyDescent="0.2">
      <c r="C393" s="128"/>
      <c r="K393" s="140"/>
      <c r="L393" s="140"/>
      <c r="M393" s="140"/>
      <c r="N393" s="140"/>
      <c r="O393" s="140"/>
      <c r="P393" s="140"/>
      <c r="Q393" s="140"/>
      <c r="R393" s="140"/>
    </row>
    <row r="394" spans="3:18" s="123" customFormat="1" x14ac:dyDescent="0.2">
      <c r="C394" s="128"/>
      <c r="K394" s="140"/>
      <c r="L394" s="140"/>
      <c r="M394" s="140"/>
      <c r="N394" s="140"/>
      <c r="O394" s="140"/>
      <c r="P394" s="140"/>
      <c r="Q394" s="140"/>
      <c r="R394" s="140"/>
    </row>
    <row r="395" spans="3:18" s="123" customFormat="1" x14ac:dyDescent="0.2">
      <c r="C395" s="128"/>
      <c r="K395" s="140"/>
      <c r="L395" s="140"/>
      <c r="M395" s="140"/>
      <c r="N395" s="140"/>
      <c r="O395" s="140"/>
      <c r="P395" s="140"/>
      <c r="Q395" s="140"/>
      <c r="R395" s="140"/>
    </row>
    <row r="396" spans="3:18" s="123" customFormat="1" x14ac:dyDescent="0.2">
      <c r="C396" s="128"/>
      <c r="K396" s="140"/>
      <c r="L396" s="140"/>
      <c r="M396" s="140"/>
      <c r="N396" s="140"/>
      <c r="O396" s="140"/>
      <c r="P396" s="140"/>
      <c r="Q396" s="140"/>
      <c r="R396" s="140"/>
    </row>
    <row r="397" spans="3:18" s="123" customFormat="1" x14ac:dyDescent="0.2">
      <c r="C397" s="128"/>
      <c r="K397" s="140"/>
      <c r="L397" s="140"/>
      <c r="M397" s="140"/>
      <c r="N397" s="140"/>
      <c r="O397" s="140"/>
      <c r="P397" s="140"/>
      <c r="Q397" s="140"/>
      <c r="R397" s="140"/>
    </row>
    <row r="398" spans="3:18" s="123" customFormat="1" x14ac:dyDescent="0.2">
      <c r="C398" s="128"/>
      <c r="K398" s="140"/>
      <c r="L398" s="140"/>
      <c r="M398" s="140"/>
      <c r="N398" s="140"/>
      <c r="O398" s="140"/>
      <c r="P398" s="140"/>
      <c r="Q398" s="140"/>
      <c r="R398" s="140"/>
    </row>
    <row r="399" spans="3:18" s="123" customFormat="1" x14ac:dyDescent="0.2">
      <c r="C399" s="128"/>
      <c r="K399" s="140"/>
      <c r="L399" s="140"/>
      <c r="M399" s="140"/>
      <c r="N399" s="140"/>
      <c r="O399" s="140"/>
      <c r="P399" s="140"/>
      <c r="Q399" s="140"/>
      <c r="R399" s="140"/>
    </row>
    <row r="400" spans="3:18" s="123" customFormat="1" x14ac:dyDescent="0.2">
      <c r="C400" s="128"/>
      <c r="K400" s="140"/>
      <c r="L400" s="140"/>
      <c r="M400" s="140"/>
      <c r="N400" s="140"/>
      <c r="O400" s="140"/>
      <c r="P400" s="140"/>
      <c r="Q400" s="140"/>
      <c r="R400" s="140"/>
    </row>
    <row r="401" spans="3:18" s="123" customFormat="1" x14ac:dyDescent="0.2">
      <c r="C401" s="128"/>
      <c r="K401" s="140"/>
      <c r="L401" s="140"/>
      <c r="M401" s="140"/>
      <c r="N401" s="140"/>
      <c r="O401" s="140"/>
      <c r="P401" s="140"/>
      <c r="Q401" s="140"/>
      <c r="R401" s="140"/>
    </row>
    <row r="402" spans="3:18" s="123" customFormat="1" x14ac:dyDescent="0.2">
      <c r="C402" s="128"/>
      <c r="K402" s="140"/>
      <c r="L402" s="140"/>
      <c r="M402" s="140"/>
      <c r="N402" s="140"/>
      <c r="O402" s="140"/>
      <c r="P402" s="140"/>
      <c r="Q402" s="140"/>
      <c r="R402" s="140"/>
    </row>
    <row r="403" spans="3:18" s="123" customFormat="1" x14ac:dyDescent="0.2">
      <c r="C403" s="128"/>
      <c r="K403" s="140"/>
      <c r="L403" s="140"/>
      <c r="M403" s="140"/>
      <c r="N403" s="140"/>
      <c r="O403" s="140"/>
      <c r="P403" s="140"/>
      <c r="Q403" s="140"/>
      <c r="R403" s="140"/>
    </row>
    <row r="404" spans="3:18" s="123" customFormat="1" x14ac:dyDescent="0.2">
      <c r="C404" s="128"/>
      <c r="K404" s="140"/>
      <c r="L404" s="140"/>
      <c r="M404" s="140"/>
      <c r="N404" s="140"/>
      <c r="O404" s="140"/>
      <c r="P404" s="140"/>
      <c r="Q404" s="140"/>
      <c r="R404" s="140"/>
    </row>
    <row r="405" spans="3:18" s="123" customFormat="1" x14ac:dyDescent="0.2">
      <c r="C405" s="128"/>
      <c r="K405" s="140"/>
      <c r="L405" s="140"/>
      <c r="M405" s="140"/>
      <c r="N405" s="140"/>
      <c r="O405" s="140"/>
      <c r="P405" s="140"/>
      <c r="Q405" s="140"/>
      <c r="R405" s="140"/>
    </row>
    <row r="406" spans="3:18" s="123" customFormat="1" x14ac:dyDescent="0.2">
      <c r="C406" s="128"/>
      <c r="K406" s="140"/>
      <c r="L406" s="140"/>
      <c r="M406" s="140"/>
      <c r="N406" s="140"/>
      <c r="O406" s="140"/>
      <c r="P406" s="140"/>
      <c r="Q406" s="140"/>
      <c r="R406" s="140"/>
    </row>
    <row r="407" spans="3:18" s="123" customFormat="1" x14ac:dyDescent="0.2">
      <c r="C407" s="128"/>
      <c r="K407" s="140"/>
      <c r="L407" s="140"/>
      <c r="M407" s="140"/>
      <c r="N407" s="140"/>
      <c r="O407" s="140"/>
      <c r="P407" s="140"/>
      <c r="Q407" s="140"/>
      <c r="R407" s="140"/>
    </row>
    <row r="408" spans="3:18" s="123" customFormat="1" x14ac:dyDescent="0.2">
      <c r="C408" s="128"/>
      <c r="K408" s="140"/>
      <c r="L408" s="140"/>
      <c r="M408" s="140"/>
      <c r="N408" s="140"/>
      <c r="O408" s="140"/>
      <c r="P408" s="140"/>
      <c r="Q408" s="140"/>
      <c r="R408" s="140"/>
    </row>
    <row r="409" spans="3:18" s="123" customFormat="1" x14ac:dyDescent="0.2">
      <c r="C409" s="128"/>
      <c r="K409" s="140"/>
      <c r="L409" s="140"/>
      <c r="M409" s="140"/>
      <c r="N409" s="140"/>
      <c r="O409" s="140"/>
      <c r="P409" s="140"/>
      <c r="Q409" s="140"/>
      <c r="R409" s="140"/>
    </row>
    <row r="410" spans="3:18" s="123" customFormat="1" x14ac:dyDescent="0.2">
      <c r="C410" s="128"/>
      <c r="K410" s="140"/>
      <c r="L410" s="140"/>
      <c r="M410" s="140"/>
      <c r="N410" s="140"/>
      <c r="O410" s="140"/>
      <c r="P410" s="140"/>
      <c r="Q410" s="140"/>
      <c r="R410" s="140"/>
    </row>
    <row r="411" spans="3:18" s="123" customFormat="1" x14ac:dyDescent="0.2">
      <c r="C411" s="128"/>
      <c r="K411" s="140"/>
      <c r="L411" s="140"/>
      <c r="M411" s="140"/>
      <c r="N411" s="140"/>
      <c r="O411" s="140"/>
      <c r="P411" s="140"/>
      <c r="Q411" s="140"/>
      <c r="R411" s="140"/>
    </row>
    <row r="412" spans="3:18" s="123" customFormat="1" x14ac:dyDescent="0.2">
      <c r="C412" s="128"/>
      <c r="K412" s="140"/>
      <c r="L412" s="140"/>
      <c r="M412" s="140"/>
      <c r="N412" s="140"/>
      <c r="O412" s="140"/>
      <c r="P412" s="140"/>
      <c r="Q412" s="140"/>
      <c r="R412" s="140"/>
    </row>
    <row r="413" spans="3:18" s="123" customFormat="1" x14ac:dyDescent="0.2">
      <c r="C413" s="128"/>
      <c r="K413" s="140"/>
      <c r="L413" s="140"/>
      <c r="M413" s="140"/>
      <c r="N413" s="140"/>
      <c r="O413" s="140"/>
      <c r="P413" s="140"/>
      <c r="Q413" s="140"/>
      <c r="R413" s="140"/>
    </row>
    <row r="414" spans="3:18" s="123" customFormat="1" x14ac:dyDescent="0.2">
      <c r="C414" s="128"/>
      <c r="K414" s="140"/>
      <c r="L414" s="140"/>
      <c r="M414" s="140"/>
      <c r="N414" s="140"/>
      <c r="O414" s="140"/>
      <c r="P414" s="140"/>
      <c r="Q414" s="140"/>
      <c r="R414" s="140"/>
    </row>
    <row r="415" spans="3:18" s="123" customFormat="1" x14ac:dyDescent="0.2">
      <c r="C415" s="128"/>
      <c r="K415" s="140"/>
      <c r="L415" s="140"/>
      <c r="M415" s="140"/>
      <c r="N415" s="140"/>
      <c r="O415" s="140"/>
      <c r="P415" s="140"/>
      <c r="Q415" s="140"/>
      <c r="R415" s="140"/>
    </row>
    <row r="416" spans="3:18" s="123" customFormat="1" x14ac:dyDescent="0.2">
      <c r="C416" s="128"/>
      <c r="K416" s="140"/>
      <c r="L416" s="140"/>
      <c r="M416" s="140"/>
      <c r="N416" s="140"/>
      <c r="O416" s="140"/>
      <c r="P416" s="140"/>
      <c r="Q416" s="140"/>
      <c r="R416" s="140"/>
    </row>
    <row r="417" spans="3:18" s="123" customFormat="1" x14ac:dyDescent="0.2">
      <c r="C417" s="128"/>
      <c r="K417" s="140"/>
      <c r="L417" s="140"/>
      <c r="M417" s="140"/>
      <c r="N417" s="140"/>
      <c r="O417" s="140"/>
      <c r="P417" s="140"/>
      <c r="Q417" s="140"/>
      <c r="R417" s="140"/>
    </row>
    <row r="418" spans="3:18" s="123" customFormat="1" x14ac:dyDescent="0.2">
      <c r="C418" s="128"/>
      <c r="K418" s="140"/>
      <c r="L418" s="140"/>
      <c r="M418" s="140"/>
      <c r="N418" s="140"/>
      <c r="O418" s="140"/>
      <c r="P418" s="140"/>
      <c r="Q418" s="140"/>
      <c r="R418" s="140"/>
    </row>
    <row r="419" spans="3:18" s="123" customFormat="1" x14ac:dyDescent="0.2">
      <c r="C419" s="128"/>
      <c r="K419" s="140"/>
      <c r="L419" s="140"/>
      <c r="M419" s="140"/>
      <c r="N419" s="140"/>
      <c r="O419" s="140"/>
      <c r="P419" s="140"/>
      <c r="Q419" s="140"/>
      <c r="R419" s="140"/>
    </row>
    <row r="420" spans="3:18" s="123" customFormat="1" x14ac:dyDescent="0.2">
      <c r="C420" s="128"/>
      <c r="K420" s="140"/>
      <c r="L420" s="140"/>
      <c r="M420" s="140"/>
      <c r="N420" s="140"/>
      <c r="O420" s="140"/>
      <c r="P420" s="140"/>
      <c r="Q420" s="140"/>
      <c r="R420" s="140"/>
    </row>
    <row r="421" spans="3:18" s="123" customFormat="1" x14ac:dyDescent="0.2">
      <c r="C421" s="128"/>
      <c r="K421" s="140"/>
      <c r="L421" s="140"/>
      <c r="M421" s="140"/>
      <c r="N421" s="140"/>
      <c r="O421" s="140"/>
      <c r="P421" s="140"/>
      <c r="Q421" s="140"/>
      <c r="R421" s="140"/>
    </row>
    <row r="422" spans="3:18" s="123" customFormat="1" x14ac:dyDescent="0.2">
      <c r="C422" s="128"/>
      <c r="K422" s="140"/>
      <c r="L422" s="140"/>
      <c r="M422" s="140"/>
      <c r="N422" s="140"/>
      <c r="O422" s="140"/>
      <c r="P422" s="140"/>
      <c r="Q422" s="140"/>
      <c r="R422" s="140"/>
    </row>
    <row r="423" spans="3:18" s="123" customFormat="1" x14ac:dyDescent="0.2">
      <c r="C423" s="128"/>
      <c r="K423" s="140"/>
      <c r="L423" s="140"/>
      <c r="M423" s="140"/>
      <c r="N423" s="140"/>
      <c r="O423" s="140"/>
      <c r="P423" s="140"/>
      <c r="Q423" s="140"/>
      <c r="R423" s="140"/>
    </row>
    <row r="424" spans="3:18" s="123" customFormat="1" x14ac:dyDescent="0.2">
      <c r="C424" s="128"/>
      <c r="K424" s="140"/>
      <c r="L424" s="140"/>
      <c r="M424" s="140"/>
      <c r="N424" s="140"/>
      <c r="O424" s="140"/>
      <c r="P424" s="140"/>
      <c r="Q424" s="140"/>
      <c r="R424" s="140"/>
    </row>
    <row r="425" spans="3:18" s="123" customFormat="1" x14ac:dyDescent="0.2">
      <c r="C425" s="128"/>
      <c r="K425" s="140"/>
      <c r="L425" s="140"/>
      <c r="M425" s="140"/>
      <c r="N425" s="140"/>
      <c r="O425" s="140"/>
      <c r="P425" s="140"/>
      <c r="Q425" s="140"/>
      <c r="R425" s="140"/>
    </row>
    <row r="426" spans="3:18" s="123" customFormat="1" x14ac:dyDescent="0.2">
      <c r="C426" s="128"/>
      <c r="K426" s="140"/>
      <c r="L426" s="140"/>
      <c r="M426" s="140"/>
      <c r="N426" s="140"/>
      <c r="O426" s="140"/>
      <c r="P426" s="140"/>
      <c r="Q426" s="140"/>
      <c r="R426" s="140"/>
    </row>
    <row r="427" spans="3:18" s="123" customFormat="1" x14ac:dyDescent="0.2">
      <c r="C427" s="128"/>
      <c r="K427" s="140"/>
      <c r="L427" s="140"/>
      <c r="M427" s="140"/>
      <c r="N427" s="140"/>
      <c r="O427" s="140"/>
      <c r="P427" s="140"/>
      <c r="Q427" s="140"/>
      <c r="R427" s="140"/>
    </row>
    <row r="428" spans="3:18" s="123" customFormat="1" x14ac:dyDescent="0.2">
      <c r="C428" s="128"/>
      <c r="K428" s="140"/>
      <c r="L428" s="140"/>
      <c r="M428" s="140"/>
      <c r="N428" s="140"/>
      <c r="O428" s="140"/>
      <c r="P428" s="140"/>
      <c r="Q428" s="140"/>
      <c r="R428" s="140"/>
    </row>
    <row r="429" spans="3:18" s="123" customFormat="1" x14ac:dyDescent="0.2">
      <c r="C429" s="128"/>
      <c r="K429" s="140"/>
      <c r="L429" s="140"/>
      <c r="M429" s="140"/>
      <c r="N429" s="140"/>
      <c r="O429" s="140"/>
      <c r="P429" s="140"/>
      <c r="Q429" s="140"/>
      <c r="R429" s="140"/>
    </row>
    <row r="430" spans="3:18" s="123" customFormat="1" x14ac:dyDescent="0.2">
      <c r="C430" s="128"/>
      <c r="K430" s="140"/>
      <c r="L430" s="140"/>
      <c r="M430" s="140"/>
      <c r="N430" s="140"/>
      <c r="O430" s="140"/>
      <c r="P430" s="140"/>
      <c r="Q430" s="140"/>
      <c r="R430" s="140"/>
    </row>
    <row r="431" spans="3:18" s="123" customFormat="1" x14ac:dyDescent="0.2">
      <c r="C431" s="128"/>
      <c r="K431" s="140"/>
      <c r="L431" s="140"/>
      <c r="M431" s="140"/>
      <c r="N431" s="140"/>
      <c r="O431" s="140"/>
      <c r="P431" s="140"/>
      <c r="Q431" s="140"/>
      <c r="R431" s="140"/>
    </row>
    <row r="432" spans="3:18" s="123" customFormat="1" x14ac:dyDescent="0.2">
      <c r="C432" s="128"/>
      <c r="K432" s="140"/>
      <c r="L432" s="140"/>
      <c r="M432" s="140"/>
      <c r="N432" s="140"/>
      <c r="O432" s="140"/>
      <c r="P432" s="140"/>
      <c r="Q432" s="140"/>
      <c r="R432" s="140"/>
    </row>
    <row r="433" spans="3:18" s="123" customFormat="1" x14ac:dyDescent="0.2">
      <c r="C433" s="128"/>
      <c r="K433" s="140"/>
      <c r="L433" s="140"/>
      <c r="M433" s="140"/>
      <c r="N433" s="140"/>
      <c r="O433" s="140"/>
      <c r="P433" s="140"/>
      <c r="Q433" s="140"/>
      <c r="R433" s="140"/>
    </row>
    <row r="434" spans="3:18" s="123" customFormat="1" x14ac:dyDescent="0.2">
      <c r="C434" s="128"/>
      <c r="K434" s="140"/>
      <c r="L434" s="140"/>
      <c r="M434" s="140"/>
      <c r="N434" s="140"/>
      <c r="O434" s="140"/>
      <c r="P434" s="140"/>
      <c r="Q434" s="140"/>
      <c r="R434" s="140"/>
    </row>
    <row r="435" spans="3:18" s="123" customFormat="1" x14ac:dyDescent="0.2">
      <c r="C435" s="128"/>
      <c r="K435" s="140"/>
      <c r="L435" s="140"/>
      <c r="M435" s="140"/>
      <c r="N435" s="140"/>
      <c r="O435" s="140"/>
      <c r="P435" s="140"/>
      <c r="Q435" s="140"/>
      <c r="R435" s="140"/>
    </row>
    <row r="436" spans="3:18" s="123" customFormat="1" x14ac:dyDescent="0.2">
      <c r="C436" s="128"/>
      <c r="K436" s="140"/>
      <c r="L436" s="140"/>
      <c r="M436" s="140"/>
      <c r="N436" s="140"/>
      <c r="O436" s="140"/>
      <c r="P436" s="140"/>
      <c r="Q436" s="140"/>
      <c r="R436" s="140"/>
    </row>
    <row r="437" spans="3:18" s="123" customFormat="1" x14ac:dyDescent="0.2">
      <c r="C437" s="128"/>
      <c r="K437" s="140"/>
      <c r="L437" s="140"/>
      <c r="M437" s="140"/>
      <c r="N437" s="140"/>
      <c r="O437" s="140"/>
      <c r="P437" s="140"/>
      <c r="Q437" s="140"/>
      <c r="R437" s="140"/>
    </row>
    <row r="438" spans="3:18" s="123" customFormat="1" x14ac:dyDescent="0.2">
      <c r="C438" s="128"/>
      <c r="K438" s="140"/>
      <c r="L438" s="140"/>
      <c r="M438" s="140"/>
      <c r="N438" s="140"/>
      <c r="O438" s="140"/>
      <c r="P438" s="140"/>
      <c r="Q438" s="140"/>
      <c r="R438" s="140"/>
    </row>
    <row r="439" spans="3:18" s="123" customFormat="1" x14ac:dyDescent="0.2">
      <c r="C439" s="128"/>
      <c r="K439" s="140"/>
      <c r="L439" s="140"/>
      <c r="M439" s="140"/>
      <c r="N439" s="140"/>
      <c r="O439" s="140"/>
      <c r="P439" s="140"/>
      <c r="Q439" s="140"/>
      <c r="R439" s="140"/>
    </row>
    <row r="440" spans="3:18" s="123" customFormat="1" x14ac:dyDescent="0.2">
      <c r="C440" s="128"/>
      <c r="K440" s="140"/>
      <c r="L440" s="140"/>
      <c r="M440" s="140"/>
      <c r="N440" s="140"/>
      <c r="O440" s="140"/>
      <c r="P440" s="140"/>
      <c r="Q440" s="140"/>
      <c r="R440" s="140"/>
    </row>
    <row r="441" spans="3:18" s="123" customFormat="1" x14ac:dyDescent="0.2">
      <c r="C441" s="128"/>
      <c r="K441" s="140"/>
      <c r="L441" s="140"/>
      <c r="M441" s="140"/>
      <c r="N441" s="140"/>
      <c r="O441" s="140"/>
      <c r="P441" s="140"/>
      <c r="Q441" s="140"/>
      <c r="R441" s="140"/>
    </row>
    <row r="442" spans="3:18" s="123" customFormat="1" x14ac:dyDescent="0.2">
      <c r="C442" s="128"/>
      <c r="K442" s="140"/>
      <c r="L442" s="140"/>
      <c r="M442" s="140"/>
      <c r="N442" s="140"/>
      <c r="O442" s="140"/>
      <c r="P442" s="140"/>
      <c r="Q442" s="140"/>
      <c r="R442" s="140"/>
    </row>
    <row r="443" spans="3:18" s="123" customFormat="1" x14ac:dyDescent="0.2">
      <c r="C443" s="128"/>
      <c r="K443" s="140"/>
      <c r="L443" s="140"/>
      <c r="M443" s="140"/>
      <c r="N443" s="140"/>
      <c r="O443" s="140"/>
      <c r="P443" s="140"/>
      <c r="Q443" s="140"/>
      <c r="R443" s="140"/>
    </row>
    <row r="444" spans="3:18" s="123" customFormat="1" x14ac:dyDescent="0.2">
      <c r="C444" s="128"/>
      <c r="K444" s="140"/>
      <c r="L444" s="140"/>
      <c r="M444" s="140"/>
      <c r="N444" s="140"/>
      <c r="O444" s="140"/>
      <c r="P444" s="140"/>
      <c r="Q444" s="140"/>
      <c r="R444" s="140"/>
    </row>
    <row r="445" spans="3:18" s="123" customFormat="1" x14ac:dyDescent="0.2">
      <c r="C445" s="128"/>
      <c r="K445" s="140"/>
      <c r="L445" s="140"/>
      <c r="M445" s="140"/>
      <c r="N445" s="140"/>
      <c r="O445" s="140"/>
      <c r="P445" s="140"/>
      <c r="Q445" s="140"/>
      <c r="R445" s="140"/>
    </row>
    <row r="446" spans="3:18" s="123" customFormat="1" x14ac:dyDescent="0.2">
      <c r="C446" s="128"/>
      <c r="K446" s="140"/>
      <c r="L446" s="140"/>
      <c r="M446" s="140"/>
      <c r="N446" s="140"/>
      <c r="O446" s="140"/>
      <c r="P446" s="140"/>
      <c r="Q446" s="140"/>
      <c r="R446" s="140"/>
    </row>
    <row r="447" spans="3:18" s="123" customFormat="1" x14ac:dyDescent="0.2">
      <c r="C447" s="128"/>
      <c r="K447" s="140"/>
      <c r="L447" s="140"/>
      <c r="M447" s="140"/>
      <c r="N447" s="140"/>
      <c r="O447" s="140"/>
      <c r="P447" s="140"/>
      <c r="Q447" s="140"/>
      <c r="R447" s="140"/>
    </row>
    <row r="448" spans="3:18" s="123" customFormat="1" x14ac:dyDescent="0.2">
      <c r="C448" s="128"/>
      <c r="K448" s="140"/>
      <c r="L448" s="140"/>
      <c r="M448" s="140"/>
      <c r="N448" s="140"/>
      <c r="O448" s="140"/>
      <c r="P448" s="140"/>
      <c r="Q448" s="140"/>
      <c r="R448" s="140"/>
    </row>
    <row r="449" spans="3:18" s="123" customFormat="1" x14ac:dyDescent="0.2">
      <c r="C449" s="128"/>
      <c r="K449" s="140"/>
      <c r="L449" s="140"/>
      <c r="M449" s="140"/>
      <c r="N449" s="140"/>
      <c r="O449" s="140"/>
      <c r="P449" s="140"/>
      <c r="Q449" s="140"/>
      <c r="R449" s="140"/>
    </row>
    <row r="450" spans="3:18" s="123" customFormat="1" x14ac:dyDescent="0.2">
      <c r="C450" s="128"/>
      <c r="K450" s="140"/>
      <c r="L450" s="140"/>
      <c r="M450" s="140"/>
      <c r="N450" s="140"/>
      <c r="O450" s="140"/>
      <c r="P450" s="140"/>
      <c r="Q450" s="140"/>
      <c r="R450" s="140"/>
    </row>
    <row r="451" spans="3:18" s="123" customFormat="1" x14ac:dyDescent="0.2">
      <c r="C451" s="128"/>
      <c r="K451" s="140"/>
      <c r="L451" s="140"/>
      <c r="M451" s="140"/>
      <c r="N451" s="140"/>
      <c r="O451" s="140"/>
      <c r="P451" s="140"/>
      <c r="Q451" s="140"/>
      <c r="R451" s="140"/>
    </row>
    <row r="452" spans="3:18" s="123" customFormat="1" x14ac:dyDescent="0.2">
      <c r="C452" s="128"/>
      <c r="K452" s="140"/>
      <c r="L452" s="140"/>
      <c r="M452" s="140"/>
      <c r="N452" s="140"/>
      <c r="O452" s="140"/>
      <c r="P452" s="140"/>
      <c r="Q452" s="140"/>
      <c r="R452" s="140"/>
    </row>
    <row r="453" spans="3:18" s="123" customFormat="1" x14ac:dyDescent="0.2">
      <c r="C453" s="128"/>
      <c r="K453" s="140"/>
      <c r="L453" s="140"/>
      <c r="M453" s="140"/>
      <c r="N453" s="140"/>
      <c r="O453" s="140"/>
      <c r="P453" s="140"/>
      <c r="Q453" s="140"/>
      <c r="R453" s="140"/>
    </row>
    <row r="454" spans="3:18" s="123" customFormat="1" x14ac:dyDescent="0.2">
      <c r="C454" s="128"/>
      <c r="K454" s="140"/>
      <c r="L454" s="140"/>
      <c r="M454" s="140"/>
      <c r="N454" s="140"/>
      <c r="O454" s="140"/>
      <c r="P454" s="140"/>
      <c r="Q454" s="140"/>
      <c r="R454" s="140"/>
    </row>
    <row r="455" spans="3:18" s="123" customFormat="1" x14ac:dyDescent="0.2">
      <c r="C455" s="128"/>
      <c r="K455" s="140"/>
      <c r="L455" s="140"/>
      <c r="M455" s="140"/>
      <c r="N455" s="140"/>
      <c r="O455" s="140"/>
      <c r="P455" s="140"/>
      <c r="Q455" s="140"/>
      <c r="R455" s="140"/>
    </row>
    <row r="456" spans="3:18" s="123" customFormat="1" x14ac:dyDescent="0.2">
      <c r="C456" s="128"/>
      <c r="K456" s="140"/>
      <c r="L456" s="140"/>
      <c r="M456" s="140"/>
      <c r="N456" s="140"/>
      <c r="O456" s="140"/>
      <c r="P456" s="140"/>
      <c r="Q456" s="140"/>
      <c r="R456" s="140"/>
    </row>
    <row r="457" spans="3:18" s="123" customFormat="1" x14ac:dyDescent="0.2">
      <c r="C457" s="128"/>
      <c r="K457" s="140"/>
      <c r="L457" s="140"/>
      <c r="M457" s="140"/>
      <c r="N457" s="140"/>
      <c r="O457" s="140"/>
      <c r="P457" s="140"/>
      <c r="Q457" s="140"/>
      <c r="R457" s="140"/>
    </row>
    <row r="458" spans="3:18" s="123" customFormat="1" x14ac:dyDescent="0.2">
      <c r="C458" s="128"/>
      <c r="K458" s="140"/>
      <c r="L458" s="140"/>
      <c r="M458" s="140"/>
      <c r="N458" s="140"/>
      <c r="O458" s="140"/>
      <c r="P458" s="140"/>
      <c r="Q458" s="140"/>
      <c r="R458" s="140"/>
    </row>
    <row r="459" spans="3:18" s="123" customFormat="1" x14ac:dyDescent="0.2">
      <c r="C459" s="128"/>
      <c r="K459" s="140"/>
      <c r="L459" s="140"/>
      <c r="M459" s="140"/>
      <c r="N459" s="140"/>
      <c r="O459" s="140"/>
      <c r="P459" s="140"/>
      <c r="Q459" s="140"/>
      <c r="R459" s="140"/>
    </row>
    <row r="460" spans="3:18" s="123" customFormat="1" x14ac:dyDescent="0.2">
      <c r="C460" s="128"/>
      <c r="K460" s="140"/>
      <c r="L460" s="140"/>
      <c r="M460" s="140"/>
      <c r="N460" s="140"/>
      <c r="O460" s="140"/>
      <c r="P460" s="140"/>
      <c r="Q460" s="140"/>
      <c r="R460" s="140"/>
    </row>
    <row r="461" spans="3:18" s="123" customFormat="1" x14ac:dyDescent="0.2">
      <c r="C461" s="128"/>
      <c r="K461" s="140"/>
      <c r="L461" s="140"/>
      <c r="M461" s="140"/>
      <c r="N461" s="140"/>
      <c r="O461" s="140"/>
      <c r="P461" s="140"/>
      <c r="Q461" s="140"/>
      <c r="R461" s="140"/>
    </row>
    <row r="462" spans="3:18" s="123" customFormat="1" x14ac:dyDescent="0.2">
      <c r="C462" s="128"/>
      <c r="K462" s="140"/>
      <c r="L462" s="140"/>
      <c r="M462" s="140"/>
      <c r="N462" s="140"/>
      <c r="O462" s="140"/>
      <c r="P462" s="140"/>
      <c r="Q462" s="140"/>
      <c r="R462" s="140"/>
    </row>
    <row r="463" spans="3:18" s="123" customFormat="1" x14ac:dyDescent="0.2">
      <c r="C463" s="128"/>
      <c r="K463" s="140"/>
      <c r="L463" s="140"/>
      <c r="M463" s="140"/>
      <c r="N463" s="140"/>
      <c r="O463" s="140"/>
      <c r="P463" s="140"/>
      <c r="Q463" s="140"/>
      <c r="R463" s="140"/>
    </row>
    <row r="464" spans="3:18" s="123" customFormat="1" x14ac:dyDescent="0.2">
      <c r="C464" s="128"/>
      <c r="K464" s="140"/>
      <c r="L464" s="140"/>
      <c r="M464" s="140"/>
      <c r="N464" s="140"/>
      <c r="O464" s="140"/>
      <c r="P464" s="140"/>
      <c r="Q464" s="140"/>
      <c r="R464" s="140"/>
    </row>
    <row r="465" spans="3:18" s="123" customFormat="1" x14ac:dyDescent="0.2">
      <c r="C465" s="128"/>
      <c r="K465" s="140"/>
      <c r="L465" s="140"/>
      <c r="M465" s="140"/>
      <c r="N465" s="140"/>
      <c r="O465" s="140"/>
      <c r="P465" s="140"/>
      <c r="Q465" s="140"/>
      <c r="R465" s="140"/>
    </row>
    <row r="466" spans="3:18" s="123" customFormat="1" x14ac:dyDescent="0.2">
      <c r="C466" s="128"/>
      <c r="K466" s="140"/>
      <c r="L466" s="140"/>
      <c r="M466" s="140"/>
      <c r="N466" s="140"/>
      <c r="O466" s="140"/>
      <c r="P466" s="140"/>
      <c r="Q466" s="140"/>
      <c r="R466" s="140"/>
    </row>
    <row r="467" spans="3:18" s="123" customFormat="1" x14ac:dyDescent="0.2">
      <c r="C467" s="128"/>
      <c r="K467" s="140"/>
      <c r="L467" s="140"/>
      <c r="M467" s="140"/>
      <c r="N467" s="140"/>
      <c r="O467" s="140"/>
      <c r="P467" s="140"/>
      <c r="Q467" s="140"/>
      <c r="R467" s="140"/>
    </row>
    <row r="468" spans="3:18" s="123" customFormat="1" x14ac:dyDescent="0.2">
      <c r="C468" s="128"/>
      <c r="K468" s="140"/>
      <c r="L468" s="140"/>
      <c r="M468" s="140"/>
      <c r="N468" s="140"/>
      <c r="O468" s="140"/>
      <c r="P468" s="140"/>
      <c r="Q468" s="140"/>
      <c r="R468" s="140"/>
    </row>
    <row r="469" spans="3:18" s="123" customFormat="1" x14ac:dyDescent="0.2">
      <c r="C469" s="128"/>
      <c r="K469" s="140"/>
      <c r="L469" s="140"/>
      <c r="M469" s="140"/>
      <c r="N469" s="140"/>
      <c r="O469" s="140"/>
      <c r="P469" s="140"/>
      <c r="Q469" s="140"/>
      <c r="R469" s="140"/>
    </row>
    <row r="470" spans="3:18" s="123" customFormat="1" x14ac:dyDescent="0.2">
      <c r="C470" s="128"/>
      <c r="K470" s="140"/>
      <c r="L470" s="140"/>
      <c r="M470" s="140"/>
      <c r="N470" s="140"/>
      <c r="O470" s="140"/>
      <c r="P470" s="140"/>
      <c r="Q470" s="140"/>
      <c r="R470" s="140"/>
    </row>
    <row r="471" spans="3:18" s="123" customFormat="1" x14ac:dyDescent="0.2">
      <c r="C471" s="128"/>
      <c r="K471" s="140"/>
      <c r="L471" s="140"/>
      <c r="M471" s="140"/>
      <c r="N471" s="140"/>
      <c r="O471" s="140"/>
      <c r="P471" s="140"/>
      <c r="Q471" s="140"/>
      <c r="R471" s="140"/>
    </row>
    <row r="472" spans="3:18" s="123" customFormat="1" x14ac:dyDescent="0.2">
      <c r="C472" s="128"/>
      <c r="K472" s="140"/>
      <c r="L472" s="140"/>
      <c r="M472" s="140"/>
      <c r="N472" s="140"/>
      <c r="O472" s="140"/>
      <c r="P472" s="140"/>
      <c r="Q472" s="140"/>
      <c r="R472" s="140"/>
    </row>
    <row r="473" spans="3:18" s="123" customFormat="1" x14ac:dyDescent="0.2">
      <c r="C473" s="128"/>
      <c r="K473" s="140"/>
      <c r="L473" s="140"/>
      <c r="M473" s="140"/>
      <c r="N473" s="140"/>
      <c r="O473" s="140"/>
      <c r="P473" s="140"/>
      <c r="Q473" s="140"/>
      <c r="R473" s="140"/>
    </row>
    <row r="474" spans="3:18" s="123" customFormat="1" x14ac:dyDescent="0.2">
      <c r="C474" s="128"/>
      <c r="K474" s="140"/>
      <c r="L474" s="140"/>
      <c r="M474" s="140"/>
      <c r="N474" s="140"/>
      <c r="O474" s="140"/>
      <c r="P474" s="140"/>
      <c r="Q474" s="140"/>
      <c r="R474" s="140"/>
    </row>
    <row r="475" spans="3:18" s="123" customFormat="1" x14ac:dyDescent="0.2">
      <c r="C475" s="128"/>
      <c r="K475" s="140"/>
      <c r="L475" s="140"/>
      <c r="M475" s="140"/>
      <c r="N475" s="140"/>
      <c r="O475" s="140"/>
      <c r="P475" s="140"/>
      <c r="Q475" s="140"/>
      <c r="R475" s="140"/>
    </row>
    <row r="476" spans="3:18" s="123" customFormat="1" x14ac:dyDescent="0.2">
      <c r="C476" s="128"/>
      <c r="K476" s="140"/>
      <c r="L476" s="140"/>
      <c r="M476" s="140"/>
      <c r="N476" s="140"/>
      <c r="O476" s="140"/>
      <c r="P476" s="140"/>
      <c r="Q476" s="140"/>
      <c r="R476" s="140"/>
    </row>
    <row r="477" spans="3:18" s="123" customFormat="1" x14ac:dyDescent="0.2">
      <c r="C477" s="128"/>
      <c r="K477" s="140"/>
      <c r="L477" s="140"/>
      <c r="M477" s="140"/>
      <c r="N477" s="140"/>
      <c r="O477" s="140"/>
      <c r="P477" s="140"/>
      <c r="Q477" s="140"/>
      <c r="R477" s="140"/>
    </row>
    <row r="478" spans="3:18" s="123" customFormat="1" x14ac:dyDescent="0.2">
      <c r="C478" s="128"/>
      <c r="K478" s="140"/>
      <c r="L478" s="140"/>
      <c r="M478" s="140"/>
      <c r="N478" s="140"/>
      <c r="O478" s="140"/>
      <c r="P478" s="140"/>
      <c r="Q478" s="140"/>
      <c r="R478" s="140"/>
    </row>
    <row r="479" spans="3:18" s="123" customFormat="1" x14ac:dyDescent="0.2">
      <c r="C479" s="128"/>
      <c r="K479" s="140"/>
      <c r="L479" s="140"/>
      <c r="M479" s="140"/>
      <c r="N479" s="140"/>
      <c r="O479" s="140"/>
      <c r="P479" s="140"/>
      <c r="Q479" s="140"/>
      <c r="R479" s="140"/>
    </row>
    <row r="480" spans="3:18" s="123" customFormat="1" x14ac:dyDescent="0.2">
      <c r="C480" s="128"/>
      <c r="K480" s="140"/>
      <c r="L480" s="140"/>
      <c r="M480" s="140"/>
      <c r="N480" s="140"/>
      <c r="O480" s="140"/>
      <c r="P480" s="140"/>
      <c r="Q480" s="140"/>
      <c r="R480" s="140"/>
    </row>
    <row r="481" spans="3:18" s="123" customFormat="1" x14ac:dyDescent="0.2">
      <c r="C481" s="128"/>
      <c r="K481" s="140"/>
      <c r="L481" s="140"/>
      <c r="M481" s="140"/>
      <c r="N481" s="140"/>
      <c r="O481" s="140"/>
      <c r="P481" s="140"/>
      <c r="Q481" s="140"/>
      <c r="R481" s="140"/>
    </row>
    <row r="482" spans="3:18" s="123" customFormat="1" x14ac:dyDescent="0.2">
      <c r="C482" s="128"/>
      <c r="K482" s="140"/>
      <c r="L482" s="140"/>
      <c r="M482" s="140"/>
      <c r="N482" s="140"/>
      <c r="O482" s="140"/>
      <c r="P482" s="140"/>
      <c r="Q482" s="140"/>
      <c r="R482" s="140"/>
    </row>
    <row r="483" spans="3:18" s="123" customFormat="1" x14ac:dyDescent="0.2">
      <c r="C483" s="128"/>
      <c r="K483" s="140"/>
      <c r="L483" s="140"/>
      <c r="M483" s="140"/>
      <c r="N483" s="140"/>
      <c r="O483" s="140"/>
      <c r="P483" s="140"/>
      <c r="Q483" s="140"/>
      <c r="R483" s="140"/>
    </row>
    <row r="484" spans="3:18" s="123" customFormat="1" x14ac:dyDescent="0.2">
      <c r="C484" s="128"/>
      <c r="K484" s="140"/>
      <c r="L484" s="140"/>
      <c r="M484" s="140"/>
      <c r="N484" s="140"/>
      <c r="O484" s="140"/>
      <c r="P484" s="140"/>
      <c r="Q484" s="140"/>
      <c r="R484" s="140"/>
    </row>
    <row r="485" spans="3:18" s="123" customFormat="1" x14ac:dyDescent="0.2">
      <c r="C485" s="128"/>
      <c r="K485" s="140"/>
      <c r="L485" s="140"/>
      <c r="M485" s="140"/>
      <c r="N485" s="140"/>
      <c r="O485" s="140"/>
      <c r="P485" s="140"/>
      <c r="Q485" s="140"/>
      <c r="R485" s="140"/>
    </row>
    <row r="486" spans="3:18" s="123" customFormat="1" x14ac:dyDescent="0.2">
      <c r="C486" s="128"/>
      <c r="K486" s="140"/>
      <c r="L486" s="140"/>
      <c r="M486" s="140"/>
      <c r="N486" s="140"/>
      <c r="O486" s="140"/>
      <c r="P486" s="140"/>
      <c r="Q486" s="140"/>
      <c r="R486" s="140"/>
    </row>
    <row r="487" spans="3:18" s="123" customFormat="1" x14ac:dyDescent="0.2">
      <c r="C487" s="128"/>
      <c r="K487" s="140"/>
      <c r="L487" s="140"/>
      <c r="M487" s="140"/>
      <c r="N487" s="140"/>
      <c r="O487" s="140"/>
      <c r="P487" s="140"/>
      <c r="Q487" s="140"/>
      <c r="R487" s="140"/>
    </row>
    <row r="488" spans="3:18" s="123" customFormat="1" x14ac:dyDescent="0.2">
      <c r="C488" s="128"/>
      <c r="K488" s="140"/>
      <c r="L488" s="140"/>
      <c r="M488" s="140"/>
      <c r="N488" s="140"/>
      <c r="O488" s="140"/>
      <c r="P488" s="140"/>
      <c r="Q488" s="140"/>
      <c r="R488" s="140"/>
    </row>
    <row r="489" spans="3:18" s="123" customFormat="1" x14ac:dyDescent="0.2">
      <c r="C489" s="128"/>
      <c r="K489" s="140"/>
      <c r="L489" s="140"/>
      <c r="M489" s="140"/>
      <c r="N489" s="140"/>
      <c r="O489" s="140"/>
      <c r="P489" s="140"/>
      <c r="Q489" s="140"/>
      <c r="R489" s="140"/>
    </row>
    <row r="490" spans="3:18" s="123" customFormat="1" x14ac:dyDescent="0.2">
      <c r="C490" s="128"/>
      <c r="K490" s="140"/>
      <c r="L490" s="140"/>
      <c r="M490" s="140"/>
      <c r="N490" s="140"/>
      <c r="O490" s="140"/>
      <c r="P490" s="140"/>
      <c r="Q490" s="140"/>
      <c r="R490" s="140"/>
    </row>
    <row r="491" spans="3:18" s="123" customFormat="1" x14ac:dyDescent="0.2">
      <c r="C491" s="128"/>
      <c r="K491" s="140"/>
      <c r="L491" s="140"/>
      <c r="M491" s="140"/>
      <c r="N491" s="140"/>
      <c r="O491" s="140"/>
      <c r="P491" s="140"/>
      <c r="Q491" s="140"/>
      <c r="R491" s="140"/>
    </row>
    <row r="492" spans="3:18" s="123" customFormat="1" x14ac:dyDescent="0.2">
      <c r="C492" s="128"/>
      <c r="K492" s="140"/>
      <c r="L492" s="140"/>
      <c r="M492" s="140"/>
      <c r="N492" s="140"/>
      <c r="O492" s="140"/>
      <c r="P492" s="140"/>
      <c r="Q492" s="140"/>
      <c r="R492" s="140"/>
    </row>
    <row r="493" spans="3:18" s="123" customFormat="1" x14ac:dyDescent="0.2">
      <c r="C493" s="128"/>
      <c r="K493" s="140"/>
      <c r="L493" s="140"/>
      <c r="M493" s="140"/>
      <c r="N493" s="140"/>
      <c r="O493" s="140"/>
      <c r="P493" s="140"/>
      <c r="Q493" s="140"/>
      <c r="R493" s="140"/>
    </row>
    <row r="494" spans="3:18" s="123" customFormat="1" x14ac:dyDescent="0.2">
      <c r="C494" s="128"/>
      <c r="K494" s="140"/>
      <c r="L494" s="140"/>
      <c r="M494" s="140"/>
      <c r="N494" s="140"/>
      <c r="O494" s="140"/>
      <c r="P494" s="140"/>
      <c r="Q494" s="140"/>
      <c r="R494" s="140"/>
    </row>
    <row r="495" spans="3:18" s="123" customFormat="1" x14ac:dyDescent="0.2">
      <c r="C495" s="128"/>
      <c r="K495" s="140"/>
      <c r="L495" s="140"/>
      <c r="M495" s="140"/>
      <c r="N495" s="140"/>
      <c r="O495" s="140"/>
      <c r="P495" s="140"/>
      <c r="Q495" s="140"/>
      <c r="R495" s="140"/>
    </row>
    <row r="496" spans="3:18" s="123" customFormat="1" x14ac:dyDescent="0.2">
      <c r="C496" s="128"/>
      <c r="K496" s="140"/>
      <c r="L496" s="140"/>
      <c r="M496" s="140"/>
      <c r="N496" s="140"/>
      <c r="O496" s="140"/>
      <c r="P496" s="140"/>
      <c r="Q496" s="140"/>
      <c r="R496" s="140"/>
    </row>
    <row r="497" spans="3:18" s="123" customFormat="1" x14ac:dyDescent="0.2">
      <c r="C497" s="128"/>
      <c r="K497" s="140"/>
      <c r="L497" s="140"/>
      <c r="M497" s="140"/>
      <c r="N497" s="140"/>
      <c r="O497" s="140"/>
      <c r="P497" s="140"/>
      <c r="Q497" s="140"/>
      <c r="R497" s="140"/>
    </row>
    <row r="498" spans="3:18" s="123" customFormat="1" x14ac:dyDescent="0.2">
      <c r="C498" s="128"/>
      <c r="K498" s="140"/>
      <c r="L498" s="140"/>
      <c r="M498" s="140"/>
      <c r="N498" s="140"/>
      <c r="O498" s="140"/>
      <c r="P498" s="140"/>
      <c r="Q498" s="140"/>
      <c r="R498" s="140"/>
    </row>
    <row r="499" spans="3:18" s="123" customFormat="1" x14ac:dyDescent="0.2">
      <c r="C499" s="128"/>
      <c r="K499" s="140"/>
      <c r="L499" s="140"/>
      <c r="M499" s="140"/>
      <c r="N499" s="140"/>
      <c r="O499" s="140"/>
      <c r="P499" s="140"/>
      <c r="Q499" s="140"/>
      <c r="R499" s="140"/>
    </row>
    <row r="500" spans="3:18" s="123" customFormat="1" x14ac:dyDescent="0.2">
      <c r="C500" s="128"/>
      <c r="K500" s="140"/>
      <c r="L500" s="140"/>
      <c r="M500" s="140"/>
      <c r="N500" s="140"/>
      <c r="O500" s="140"/>
      <c r="P500" s="140"/>
      <c r="Q500" s="140"/>
      <c r="R500" s="140"/>
    </row>
    <row r="501" spans="3:18" s="123" customFormat="1" x14ac:dyDescent="0.2">
      <c r="C501" s="128"/>
      <c r="K501" s="140"/>
      <c r="L501" s="140"/>
      <c r="M501" s="140"/>
      <c r="N501" s="140"/>
      <c r="O501" s="140"/>
      <c r="P501" s="140"/>
      <c r="Q501" s="140"/>
      <c r="R501" s="140"/>
    </row>
    <row r="502" spans="3:18" s="123" customFormat="1" x14ac:dyDescent="0.2">
      <c r="C502" s="128"/>
      <c r="K502" s="140"/>
      <c r="L502" s="140"/>
      <c r="M502" s="140"/>
      <c r="N502" s="140"/>
      <c r="O502" s="140"/>
      <c r="P502" s="140"/>
      <c r="Q502" s="140"/>
      <c r="R502" s="140"/>
    </row>
    <row r="503" spans="3:18" s="123" customFormat="1" x14ac:dyDescent="0.2">
      <c r="C503" s="128"/>
      <c r="K503" s="140"/>
      <c r="L503" s="140"/>
      <c r="M503" s="140"/>
      <c r="N503" s="140"/>
      <c r="O503" s="140"/>
      <c r="P503" s="140"/>
      <c r="Q503" s="140"/>
      <c r="R503" s="140"/>
    </row>
    <row r="504" spans="3:18" s="123" customFormat="1" x14ac:dyDescent="0.2">
      <c r="C504" s="128"/>
      <c r="K504" s="140"/>
      <c r="L504" s="140"/>
      <c r="M504" s="140"/>
      <c r="N504" s="140"/>
      <c r="O504" s="140"/>
      <c r="P504" s="140"/>
      <c r="Q504" s="140"/>
      <c r="R504" s="140"/>
    </row>
    <row r="505" spans="3:18" s="123" customFormat="1" x14ac:dyDescent="0.2">
      <c r="C505" s="128"/>
      <c r="K505" s="140"/>
      <c r="L505" s="140"/>
      <c r="M505" s="140"/>
      <c r="N505" s="140"/>
      <c r="O505" s="140"/>
      <c r="P505" s="140"/>
      <c r="Q505" s="140"/>
      <c r="R505" s="140"/>
    </row>
    <row r="506" spans="3:18" s="123" customFormat="1" x14ac:dyDescent="0.2">
      <c r="C506" s="128"/>
      <c r="K506" s="140"/>
      <c r="L506" s="140"/>
      <c r="M506" s="140"/>
      <c r="N506" s="140"/>
      <c r="O506" s="140"/>
      <c r="P506" s="140"/>
      <c r="Q506" s="140"/>
      <c r="R506" s="140"/>
    </row>
    <row r="507" spans="3:18" s="123" customFormat="1" x14ac:dyDescent="0.2">
      <c r="C507" s="128"/>
      <c r="K507" s="140"/>
      <c r="L507" s="140"/>
      <c r="M507" s="140"/>
      <c r="N507" s="140"/>
      <c r="O507" s="140"/>
      <c r="P507" s="140"/>
      <c r="Q507" s="140"/>
      <c r="R507" s="140"/>
    </row>
    <row r="508" spans="3:18" s="123" customFormat="1" x14ac:dyDescent="0.2">
      <c r="C508" s="128"/>
      <c r="K508" s="140"/>
      <c r="L508" s="140"/>
      <c r="M508" s="140"/>
      <c r="N508" s="140"/>
      <c r="O508" s="140"/>
      <c r="P508" s="140"/>
      <c r="Q508" s="140"/>
      <c r="R508" s="140"/>
    </row>
    <row r="509" spans="3:18" s="123" customFormat="1" x14ac:dyDescent="0.2">
      <c r="C509" s="128"/>
      <c r="K509" s="140"/>
      <c r="L509" s="140"/>
      <c r="M509" s="140"/>
      <c r="N509" s="140"/>
      <c r="O509" s="140"/>
      <c r="P509" s="140"/>
      <c r="Q509" s="140"/>
      <c r="R509" s="140"/>
    </row>
    <row r="510" spans="3:18" s="123" customFormat="1" x14ac:dyDescent="0.2">
      <c r="C510" s="128"/>
      <c r="K510" s="140"/>
      <c r="L510" s="140"/>
      <c r="M510" s="140"/>
      <c r="N510" s="140"/>
      <c r="O510" s="140"/>
      <c r="P510" s="140"/>
      <c r="Q510" s="140"/>
      <c r="R510" s="140"/>
    </row>
    <row r="511" spans="3:18" s="123" customFormat="1" x14ac:dyDescent="0.2">
      <c r="C511" s="128"/>
      <c r="K511" s="140"/>
      <c r="L511" s="140"/>
      <c r="M511" s="140"/>
      <c r="N511" s="140"/>
      <c r="O511" s="140"/>
      <c r="P511" s="140"/>
      <c r="Q511" s="140"/>
      <c r="R511" s="140"/>
    </row>
    <row r="512" spans="3:18" s="123" customFormat="1" x14ac:dyDescent="0.2">
      <c r="C512" s="128"/>
      <c r="K512" s="140"/>
      <c r="L512" s="140"/>
      <c r="M512" s="140"/>
      <c r="N512" s="140"/>
      <c r="O512" s="140"/>
      <c r="P512" s="140"/>
      <c r="Q512" s="140"/>
      <c r="R512" s="140"/>
    </row>
    <row r="513" spans="3:18" s="123" customFormat="1" x14ac:dyDescent="0.2">
      <c r="C513" s="128"/>
      <c r="K513" s="140"/>
      <c r="L513" s="140"/>
      <c r="M513" s="140"/>
      <c r="N513" s="140"/>
      <c r="O513" s="140"/>
      <c r="P513" s="140"/>
      <c r="Q513" s="140"/>
      <c r="R513" s="140"/>
    </row>
    <row r="514" spans="3:18" s="123" customFormat="1" x14ac:dyDescent="0.2">
      <c r="C514" s="128"/>
      <c r="K514" s="140"/>
      <c r="L514" s="140"/>
      <c r="M514" s="140"/>
      <c r="N514" s="140"/>
      <c r="O514" s="140"/>
      <c r="P514" s="140"/>
      <c r="Q514" s="140"/>
      <c r="R514" s="140"/>
    </row>
    <row r="515" spans="3:18" s="123" customFormat="1" x14ac:dyDescent="0.2">
      <c r="C515" s="128"/>
      <c r="K515" s="140"/>
      <c r="L515" s="140"/>
      <c r="M515" s="140"/>
      <c r="N515" s="140"/>
      <c r="O515" s="140"/>
      <c r="P515" s="140"/>
      <c r="Q515" s="140"/>
      <c r="R515" s="140"/>
    </row>
    <row r="516" spans="3:18" s="123" customFormat="1" x14ac:dyDescent="0.2">
      <c r="C516" s="128"/>
      <c r="K516" s="140"/>
      <c r="L516" s="140"/>
      <c r="M516" s="140"/>
      <c r="N516" s="140"/>
      <c r="O516" s="140"/>
      <c r="P516" s="140"/>
      <c r="Q516" s="140"/>
      <c r="R516" s="140"/>
    </row>
    <row r="517" spans="3:18" s="123" customFormat="1" x14ac:dyDescent="0.2">
      <c r="C517" s="128"/>
      <c r="K517" s="140"/>
      <c r="L517" s="140"/>
      <c r="M517" s="140"/>
      <c r="N517" s="140"/>
      <c r="O517" s="140"/>
      <c r="P517" s="140"/>
      <c r="Q517" s="140"/>
      <c r="R517" s="140"/>
    </row>
    <row r="518" spans="3:18" s="123" customFormat="1" x14ac:dyDescent="0.2">
      <c r="C518" s="128"/>
      <c r="K518" s="140"/>
      <c r="L518" s="140"/>
      <c r="M518" s="140"/>
      <c r="N518" s="140"/>
      <c r="O518" s="140"/>
      <c r="P518" s="140"/>
      <c r="Q518" s="140"/>
      <c r="R518" s="140"/>
    </row>
    <row r="519" spans="3:18" s="123" customFormat="1" x14ac:dyDescent="0.2">
      <c r="C519" s="128"/>
      <c r="K519" s="140"/>
      <c r="L519" s="140"/>
      <c r="M519" s="140"/>
      <c r="N519" s="140"/>
      <c r="O519" s="140"/>
      <c r="P519" s="140"/>
      <c r="Q519" s="140"/>
      <c r="R519" s="140"/>
    </row>
    <row r="520" spans="3:18" s="123" customFormat="1" x14ac:dyDescent="0.2">
      <c r="C520" s="128"/>
      <c r="K520" s="140"/>
      <c r="L520" s="140"/>
      <c r="M520" s="140"/>
      <c r="N520" s="140"/>
      <c r="O520" s="140"/>
      <c r="P520" s="140"/>
      <c r="Q520" s="140"/>
      <c r="R520" s="140"/>
    </row>
    <row r="521" spans="3:18" s="123" customFormat="1" x14ac:dyDescent="0.2">
      <c r="C521" s="128"/>
      <c r="K521" s="140"/>
      <c r="L521" s="140"/>
      <c r="M521" s="140"/>
      <c r="N521" s="140"/>
      <c r="O521" s="140"/>
      <c r="P521" s="140"/>
      <c r="Q521" s="140"/>
      <c r="R521" s="140"/>
    </row>
    <row r="522" spans="3:18" s="123" customFormat="1" x14ac:dyDescent="0.2">
      <c r="C522" s="128"/>
      <c r="K522" s="140"/>
      <c r="L522" s="140"/>
      <c r="M522" s="140"/>
      <c r="N522" s="140"/>
      <c r="O522" s="140"/>
      <c r="P522" s="140"/>
      <c r="Q522" s="140"/>
      <c r="R522" s="140"/>
    </row>
    <row r="523" spans="3:18" s="123" customFormat="1" x14ac:dyDescent="0.2">
      <c r="C523" s="128"/>
      <c r="K523" s="140"/>
      <c r="L523" s="140"/>
      <c r="M523" s="140"/>
      <c r="N523" s="140"/>
      <c r="O523" s="140"/>
      <c r="P523" s="140"/>
      <c r="Q523" s="140"/>
      <c r="R523" s="140"/>
    </row>
    <row r="524" spans="3:18" s="123" customFormat="1" x14ac:dyDescent="0.2">
      <c r="C524" s="128"/>
      <c r="K524" s="140"/>
      <c r="L524" s="140"/>
      <c r="M524" s="140"/>
      <c r="N524" s="140"/>
      <c r="O524" s="140"/>
      <c r="P524" s="140"/>
      <c r="Q524" s="140"/>
      <c r="R524" s="140"/>
    </row>
    <row r="525" spans="3:18" s="123" customFormat="1" x14ac:dyDescent="0.2">
      <c r="C525" s="128"/>
      <c r="K525" s="140"/>
      <c r="L525" s="140"/>
      <c r="M525" s="140"/>
      <c r="N525" s="140"/>
      <c r="O525" s="140"/>
      <c r="P525" s="140"/>
      <c r="Q525" s="140"/>
      <c r="R525" s="140"/>
    </row>
    <row r="526" spans="3:18" s="123" customFormat="1" x14ac:dyDescent="0.2">
      <c r="C526" s="128"/>
      <c r="K526" s="140"/>
      <c r="L526" s="140"/>
      <c r="M526" s="140"/>
      <c r="N526" s="140"/>
      <c r="O526" s="140"/>
      <c r="P526" s="140"/>
      <c r="Q526" s="140"/>
      <c r="R526" s="140"/>
    </row>
    <row r="527" spans="3:18" s="123" customFormat="1" x14ac:dyDescent="0.2">
      <c r="C527" s="128"/>
      <c r="K527" s="140"/>
      <c r="L527" s="140"/>
      <c r="M527" s="140"/>
      <c r="N527" s="140"/>
      <c r="O527" s="140"/>
      <c r="P527" s="140"/>
      <c r="Q527" s="140"/>
      <c r="R527" s="140"/>
    </row>
    <row r="528" spans="3:18" s="123" customFormat="1" x14ac:dyDescent="0.2">
      <c r="C528" s="128"/>
      <c r="K528" s="140"/>
      <c r="L528" s="140"/>
      <c r="M528" s="140"/>
      <c r="N528" s="140"/>
      <c r="O528" s="140"/>
      <c r="P528" s="140"/>
      <c r="Q528" s="140"/>
      <c r="R528" s="140"/>
    </row>
    <row r="529" spans="3:18" s="123" customFormat="1" x14ac:dyDescent="0.2">
      <c r="C529" s="128"/>
      <c r="K529" s="140"/>
      <c r="L529" s="140"/>
      <c r="M529" s="140"/>
      <c r="N529" s="140"/>
      <c r="O529" s="140"/>
      <c r="P529" s="140"/>
      <c r="Q529" s="140"/>
      <c r="R529" s="140"/>
    </row>
    <row r="530" spans="3:18" s="123" customFormat="1" x14ac:dyDescent="0.2">
      <c r="C530" s="128"/>
      <c r="K530" s="140"/>
      <c r="L530" s="140"/>
      <c r="M530" s="140"/>
      <c r="N530" s="140"/>
      <c r="O530" s="140"/>
      <c r="P530" s="140"/>
      <c r="Q530" s="140"/>
      <c r="R530" s="140"/>
    </row>
    <row r="531" spans="3:18" s="123" customFormat="1" x14ac:dyDescent="0.2">
      <c r="C531" s="128"/>
      <c r="K531" s="140"/>
      <c r="L531" s="140"/>
      <c r="M531" s="140"/>
      <c r="N531" s="140"/>
      <c r="O531" s="140"/>
      <c r="P531" s="140"/>
      <c r="Q531" s="140"/>
      <c r="R531" s="140"/>
    </row>
    <row r="532" spans="3:18" s="123" customFormat="1" x14ac:dyDescent="0.2">
      <c r="C532" s="128"/>
      <c r="K532" s="140"/>
      <c r="L532" s="140"/>
      <c r="M532" s="140"/>
      <c r="N532" s="140"/>
      <c r="O532" s="140"/>
      <c r="P532" s="140"/>
      <c r="Q532" s="140"/>
      <c r="R532" s="140"/>
    </row>
    <row r="533" spans="3:18" s="123" customFormat="1" x14ac:dyDescent="0.2">
      <c r="C533" s="128"/>
      <c r="K533" s="140"/>
      <c r="L533" s="140"/>
      <c r="M533" s="140"/>
      <c r="N533" s="140"/>
      <c r="O533" s="140"/>
      <c r="P533" s="140"/>
      <c r="Q533" s="140"/>
      <c r="R533" s="140"/>
    </row>
    <row r="534" spans="3:18" s="123" customFormat="1" x14ac:dyDescent="0.2">
      <c r="C534" s="128"/>
      <c r="K534" s="140"/>
      <c r="L534" s="140"/>
      <c r="M534" s="140"/>
      <c r="N534" s="140"/>
      <c r="O534" s="140"/>
      <c r="P534" s="140"/>
      <c r="Q534" s="140"/>
      <c r="R534" s="140"/>
    </row>
    <row r="535" spans="3:18" s="123" customFormat="1" x14ac:dyDescent="0.2">
      <c r="C535" s="128"/>
      <c r="K535" s="140"/>
      <c r="L535" s="140"/>
      <c r="M535" s="140"/>
      <c r="N535" s="140"/>
      <c r="O535" s="140"/>
      <c r="P535" s="140"/>
      <c r="Q535" s="140"/>
      <c r="R535" s="140"/>
    </row>
    <row r="536" spans="3:18" s="123" customFormat="1" x14ac:dyDescent="0.2">
      <c r="C536" s="128"/>
      <c r="K536" s="140"/>
      <c r="L536" s="140"/>
      <c r="M536" s="140"/>
      <c r="N536" s="140"/>
      <c r="O536" s="140"/>
      <c r="P536" s="140"/>
      <c r="Q536" s="140"/>
      <c r="R536" s="140"/>
    </row>
    <row r="537" spans="3:18" s="123" customFormat="1" x14ac:dyDescent="0.2">
      <c r="C537" s="128"/>
      <c r="K537" s="140"/>
      <c r="L537" s="140"/>
      <c r="M537" s="140"/>
      <c r="N537" s="140"/>
      <c r="O537" s="140"/>
      <c r="P537" s="140"/>
      <c r="Q537" s="140"/>
      <c r="R537" s="140"/>
    </row>
    <row r="538" spans="3:18" s="123" customFormat="1" x14ac:dyDescent="0.2">
      <c r="C538" s="128"/>
      <c r="K538" s="140"/>
      <c r="L538" s="140"/>
      <c r="M538" s="140"/>
      <c r="N538" s="140"/>
      <c r="O538" s="140"/>
      <c r="P538" s="140"/>
      <c r="Q538" s="140"/>
      <c r="R538" s="140"/>
    </row>
    <row r="539" spans="3:18" s="123" customFormat="1" x14ac:dyDescent="0.2">
      <c r="C539" s="128"/>
      <c r="K539" s="140"/>
      <c r="L539" s="140"/>
      <c r="M539" s="140"/>
      <c r="N539" s="140"/>
      <c r="O539" s="140"/>
      <c r="P539" s="140"/>
      <c r="Q539" s="140"/>
      <c r="R539" s="140"/>
    </row>
    <row r="540" spans="3:18" s="123" customFormat="1" x14ac:dyDescent="0.2">
      <c r="C540" s="128"/>
      <c r="K540" s="140"/>
      <c r="L540" s="140"/>
      <c r="M540" s="140"/>
      <c r="N540" s="140"/>
      <c r="O540" s="140"/>
      <c r="P540" s="140"/>
      <c r="Q540" s="140"/>
      <c r="R540" s="140"/>
    </row>
    <row r="541" spans="3:18" s="123" customFormat="1" x14ac:dyDescent="0.2">
      <c r="C541" s="128"/>
      <c r="K541" s="140"/>
      <c r="L541" s="140"/>
      <c r="M541" s="140"/>
      <c r="N541" s="140"/>
      <c r="O541" s="140"/>
      <c r="P541" s="140"/>
      <c r="Q541" s="140"/>
      <c r="R541" s="140"/>
    </row>
    <row r="542" spans="3:18" s="123" customFormat="1" x14ac:dyDescent="0.2">
      <c r="C542" s="128"/>
      <c r="K542" s="140"/>
      <c r="L542" s="140"/>
      <c r="M542" s="140"/>
      <c r="N542" s="140"/>
      <c r="O542" s="140"/>
      <c r="P542" s="140"/>
      <c r="Q542" s="140"/>
      <c r="R542" s="140"/>
    </row>
    <row r="543" spans="3:18" s="123" customFormat="1" x14ac:dyDescent="0.2">
      <c r="C543" s="128"/>
      <c r="K543" s="140"/>
      <c r="L543" s="140"/>
      <c r="M543" s="140"/>
      <c r="N543" s="140"/>
      <c r="O543" s="140"/>
      <c r="P543" s="140"/>
      <c r="Q543" s="140"/>
      <c r="R543" s="140"/>
    </row>
    <row r="544" spans="3:18" s="123" customFormat="1" x14ac:dyDescent="0.2">
      <c r="C544" s="128"/>
      <c r="K544" s="140"/>
      <c r="L544" s="140"/>
      <c r="M544" s="140"/>
      <c r="N544" s="140"/>
      <c r="O544" s="140"/>
      <c r="P544" s="140"/>
      <c r="Q544" s="140"/>
      <c r="R544" s="140"/>
    </row>
    <row r="545" spans="3:18" s="123" customFormat="1" x14ac:dyDescent="0.2">
      <c r="C545" s="128"/>
      <c r="K545" s="140"/>
      <c r="L545" s="140"/>
      <c r="M545" s="140"/>
      <c r="N545" s="140"/>
      <c r="O545" s="140"/>
      <c r="P545" s="140"/>
      <c r="Q545" s="140"/>
      <c r="R545" s="140"/>
    </row>
    <row r="546" spans="3:18" s="123" customFormat="1" x14ac:dyDescent="0.2">
      <c r="C546" s="128"/>
      <c r="K546" s="140"/>
      <c r="L546" s="140"/>
      <c r="M546" s="140"/>
      <c r="N546" s="140"/>
      <c r="O546" s="140"/>
      <c r="P546" s="140"/>
      <c r="Q546" s="140"/>
      <c r="R546" s="140"/>
    </row>
    <row r="547" spans="3:18" s="123" customFormat="1" x14ac:dyDescent="0.2">
      <c r="C547" s="128"/>
      <c r="K547" s="140"/>
      <c r="L547" s="140"/>
      <c r="M547" s="140"/>
      <c r="N547" s="140"/>
      <c r="O547" s="140"/>
      <c r="P547" s="140"/>
      <c r="Q547" s="140"/>
      <c r="R547" s="140"/>
    </row>
    <row r="548" spans="3:18" s="123" customFormat="1" x14ac:dyDescent="0.2">
      <c r="C548" s="128"/>
      <c r="K548" s="140"/>
      <c r="L548" s="140"/>
      <c r="M548" s="140"/>
      <c r="N548" s="140"/>
      <c r="O548" s="140"/>
      <c r="P548" s="140"/>
      <c r="Q548" s="140"/>
      <c r="R548" s="140"/>
    </row>
    <row r="549" spans="3:18" s="123" customFormat="1" x14ac:dyDescent="0.2">
      <c r="C549" s="128"/>
      <c r="K549" s="140"/>
      <c r="L549" s="140"/>
      <c r="M549" s="140"/>
      <c r="N549" s="140"/>
      <c r="O549" s="140"/>
      <c r="P549" s="140"/>
      <c r="Q549" s="140"/>
      <c r="R549" s="140"/>
    </row>
    <row r="550" spans="3:18" s="123" customFormat="1" x14ac:dyDescent="0.2">
      <c r="C550" s="128"/>
      <c r="K550" s="140"/>
      <c r="L550" s="140"/>
      <c r="M550" s="140"/>
      <c r="N550" s="140"/>
      <c r="O550" s="140"/>
      <c r="P550" s="140"/>
      <c r="Q550" s="140"/>
      <c r="R550" s="140"/>
    </row>
    <row r="551" spans="3:18" s="123" customFormat="1" x14ac:dyDescent="0.2">
      <c r="C551" s="128"/>
      <c r="K551" s="140"/>
      <c r="L551" s="140"/>
      <c r="M551" s="140"/>
      <c r="N551" s="140"/>
      <c r="O551" s="140"/>
      <c r="P551" s="140"/>
      <c r="Q551" s="140"/>
      <c r="R551" s="140"/>
    </row>
    <row r="552" spans="3:18" s="123" customFormat="1" x14ac:dyDescent="0.2">
      <c r="C552" s="128"/>
      <c r="K552" s="140"/>
      <c r="L552" s="140"/>
      <c r="M552" s="140"/>
      <c r="N552" s="140"/>
      <c r="O552" s="140"/>
      <c r="P552" s="140"/>
      <c r="Q552" s="140"/>
      <c r="R552" s="140"/>
    </row>
    <row r="553" spans="3:18" s="123" customFormat="1" x14ac:dyDescent="0.2">
      <c r="C553" s="128"/>
      <c r="K553" s="140"/>
      <c r="L553" s="140"/>
      <c r="M553" s="140"/>
      <c r="N553" s="140"/>
      <c r="O553" s="140"/>
      <c r="P553" s="140"/>
      <c r="Q553" s="140"/>
      <c r="R553" s="140"/>
    </row>
    <row r="554" spans="3:18" s="123" customFormat="1" x14ac:dyDescent="0.2">
      <c r="C554" s="128"/>
      <c r="K554" s="140"/>
      <c r="L554" s="140"/>
      <c r="M554" s="140"/>
      <c r="N554" s="140"/>
      <c r="O554" s="140"/>
      <c r="P554" s="140"/>
      <c r="Q554" s="140"/>
      <c r="R554" s="140"/>
    </row>
    <row r="555" spans="3:18" s="123" customFormat="1" x14ac:dyDescent="0.2">
      <c r="C555" s="128"/>
      <c r="K555" s="140"/>
      <c r="L555" s="140"/>
      <c r="M555" s="140"/>
      <c r="N555" s="140"/>
      <c r="O555" s="140"/>
      <c r="P555" s="140"/>
      <c r="Q555" s="140"/>
      <c r="R555" s="140"/>
    </row>
    <row r="556" spans="3:18" s="123" customFormat="1" x14ac:dyDescent="0.2">
      <c r="C556" s="128"/>
      <c r="K556" s="140"/>
      <c r="L556" s="140"/>
      <c r="M556" s="140"/>
      <c r="N556" s="140"/>
      <c r="O556" s="140"/>
      <c r="P556" s="140"/>
      <c r="Q556" s="140"/>
      <c r="R556" s="140"/>
    </row>
    <row r="557" spans="3:18" s="123" customFormat="1" x14ac:dyDescent="0.2">
      <c r="C557" s="128"/>
      <c r="K557" s="140"/>
      <c r="L557" s="140"/>
      <c r="M557" s="140"/>
      <c r="N557" s="140"/>
      <c r="O557" s="140"/>
      <c r="P557" s="140"/>
      <c r="Q557" s="140"/>
      <c r="R557" s="140"/>
    </row>
    <row r="558" spans="3:18" s="123" customFormat="1" x14ac:dyDescent="0.2">
      <c r="C558" s="128"/>
      <c r="K558" s="140"/>
      <c r="L558" s="140"/>
      <c r="M558" s="140"/>
      <c r="N558" s="140"/>
      <c r="O558" s="140"/>
      <c r="P558" s="140"/>
      <c r="Q558" s="140"/>
      <c r="R558" s="140"/>
    </row>
    <row r="559" spans="3:18" s="123" customFormat="1" x14ac:dyDescent="0.2">
      <c r="C559" s="128"/>
      <c r="K559" s="140"/>
      <c r="L559" s="140"/>
      <c r="M559" s="140"/>
      <c r="N559" s="140"/>
      <c r="O559" s="140"/>
      <c r="P559" s="140"/>
      <c r="Q559" s="140"/>
      <c r="R559" s="140"/>
    </row>
    <row r="560" spans="3:18" s="123" customFormat="1" x14ac:dyDescent="0.2">
      <c r="C560" s="128"/>
      <c r="K560" s="140"/>
      <c r="L560" s="140"/>
      <c r="M560" s="140"/>
      <c r="N560" s="140"/>
      <c r="O560" s="140"/>
      <c r="P560" s="140"/>
      <c r="Q560" s="140"/>
      <c r="R560" s="140"/>
    </row>
    <row r="561" spans="3:18" s="123" customFormat="1" x14ac:dyDescent="0.2">
      <c r="C561" s="128"/>
      <c r="K561" s="140"/>
      <c r="L561" s="140"/>
      <c r="M561" s="140"/>
      <c r="N561" s="140"/>
      <c r="O561" s="140"/>
      <c r="P561" s="140"/>
      <c r="Q561" s="140"/>
      <c r="R561" s="140"/>
    </row>
    <row r="562" spans="3:18" s="123" customFormat="1" x14ac:dyDescent="0.2">
      <c r="C562" s="128"/>
      <c r="K562" s="140"/>
      <c r="L562" s="140"/>
      <c r="M562" s="140"/>
      <c r="N562" s="140"/>
      <c r="O562" s="140"/>
      <c r="P562" s="140"/>
      <c r="Q562" s="140"/>
      <c r="R562" s="140"/>
    </row>
    <row r="563" spans="3:18" s="123" customFormat="1" x14ac:dyDescent="0.2">
      <c r="C563" s="128"/>
      <c r="K563" s="140"/>
      <c r="L563" s="140"/>
      <c r="M563" s="140"/>
      <c r="N563" s="140"/>
      <c r="O563" s="140"/>
      <c r="P563" s="140"/>
      <c r="Q563" s="140"/>
      <c r="R563" s="140"/>
    </row>
    <row r="564" spans="3:18" s="123" customFormat="1" x14ac:dyDescent="0.2">
      <c r="C564" s="128"/>
      <c r="K564" s="140"/>
      <c r="L564" s="140"/>
      <c r="M564" s="140"/>
      <c r="N564" s="140"/>
      <c r="O564" s="140"/>
      <c r="P564" s="140"/>
      <c r="Q564" s="140"/>
      <c r="R564" s="140"/>
    </row>
    <row r="565" spans="3:18" s="123" customFormat="1" x14ac:dyDescent="0.2">
      <c r="C565" s="128"/>
      <c r="K565" s="140"/>
      <c r="L565" s="140"/>
      <c r="M565" s="140"/>
      <c r="N565" s="140"/>
      <c r="O565" s="140"/>
      <c r="P565" s="140"/>
      <c r="Q565" s="140"/>
      <c r="R565" s="140"/>
    </row>
    <row r="566" spans="3:18" s="123" customFormat="1" x14ac:dyDescent="0.2">
      <c r="C566" s="128"/>
      <c r="K566" s="140"/>
      <c r="L566" s="140"/>
      <c r="M566" s="140"/>
      <c r="N566" s="140"/>
      <c r="O566" s="140"/>
      <c r="P566" s="140"/>
      <c r="Q566" s="140"/>
      <c r="R566" s="140"/>
    </row>
    <row r="567" spans="3:18" s="123" customFormat="1" x14ac:dyDescent="0.2">
      <c r="C567" s="128"/>
      <c r="K567" s="140"/>
      <c r="L567" s="140"/>
      <c r="M567" s="140"/>
      <c r="N567" s="140"/>
      <c r="O567" s="140"/>
      <c r="P567" s="140"/>
      <c r="Q567" s="140"/>
      <c r="R567" s="140"/>
    </row>
    <row r="568" spans="3:18" s="123" customFormat="1" x14ac:dyDescent="0.2">
      <c r="C568" s="128"/>
      <c r="K568" s="140"/>
      <c r="L568" s="140"/>
      <c r="M568" s="140"/>
      <c r="N568" s="140"/>
      <c r="O568" s="140"/>
      <c r="P568" s="140"/>
      <c r="Q568" s="140"/>
      <c r="R568" s="140"/>
    </row>
    <row r="569" spans="3:18" s="123" customFormat="1" x14ac:dyDescent="0.2">
      <c r="C569" s="128"/>
      <c r="K569" s="140"/>
      <c r="L569" s="140"/>
      <c r="M569" s="140"/>
      <c r="N569" s="140"/>
      <c r="O569" s="140"/>
      <c r="P569" s="140"/>
      <c r="Q569" s="140"/>
      <c r="R569" s="140"/>
    </row>
    <row r="570" spans="3:18" s="123" customFormat="1" x14ac:dyDescent="0.2">
      <c r="C570" s="128"/>
      <c r="K570" s="140"/>
      <c r="L570" s="140"/>
      <c r="M570" s="140"/>
      <c r="N570" s="140"/>
      <c r="O570" s="140"/>
      <c r="P570" s="140"/>
      <c r="Q570" s="140"/>
      <c r="R570" s="140"/>
    </row>
    <row r="571" spans="3:18" s="123" customFormat="1" x14ac:dyDescent="0.2">
      <c r="C571" s="128"/>
      <c r="K571" s="140"/>
      <c r="L571" s="140"/>
      <c r="M571" s="140"/>
      <c r="N571" s="140"/>
      <c r="O571" s="140"/>
      <c r="P571" s="140"/>
      <c r="Q571" s="140"/>
      <c r="R571" s="140"/>
    </row>
    <row r="572" spans="3:18" s="123" customFormat="1" x14ac:dyDescent="0.2">
      <c r="C572" s="128"/>
      <c r="K572" s="140"/>
      <c r="L572" s="140"/>
      <c r="M572" s="140"/>
      <c r="N572" s="140"/>
      <c r="O572" s="140"/>
      <c r="P572" s="140"/>
      <c r="Q572" s="140"/>
      <c r="R572" s="140"/>
    </row>
    <row r="573" spans="3:18" s="123" customFormat="1" x14ac:dyDescent="0.2">
      <c r="C573" s="128"/>
      <c r="K573" s="140"/>
      <c r="L573" s="140"/>
      <c r="M573" s="140"/>
      <c r="N573" s="140"/>
      <c r="O573" s="140"/>
      <c r="P573" s="140"/>
      <c r="Q573" s="140"/>
      <c r="R573" s="140"/>
    </row>
    <row r="574" spans="3:18" s="123" customFormat="1" x14ac:dyDescent="0.2">
      <c r="C574" s="128"/>
      <c r="K574" s="140"/>
      <c r="L574" s="140"/>
      <c r="M574" s="140"/>
      <c r="N574" s="140"/>
      <c r="O574" s="140"/>
      <c r="P574" s="140"/>
      <c r="Q574" s="140"/>
      <c r="R574" s="140"/>
    </row>
    <row r="575" spans="3:18" s="123" customFormat="1" x14ac:dyDescent="0.2">
      <c r="C575" s="128"/>
      <c r="K575" s="140"/>
      <c r="L575" s="140"/>
      <c r="M575" s="140"/>
      <c r="N575" s="140"/>
      <c r="O575" s="140"/>
      <c r="P575" s="140"/>
      <c r="Q575" s="140"/>
      <c r="R575" s="140"/>
    </row>
    <row r="576" spans="3:18" s="123" customFormat="1" x14ac:dyDescent="0.2">
      <c r="C576" s="128"/>
      <c r="K576" s="140"/>
      <c r="L576" s="140"/>
      <c r="M576" s="140"/>
      <c r="N576" s="140"/>
      <c r="O576" s="140"/>
      <c r="P576" s="140"/>
      <c r="Q576" s="140"/>
      <c r="R576" s="140"/>
    </row>
    <row r="577" spans="3:18" s="123" customFormat="1" x14ac:dyDescent="0.2">
      <c r="C577" s="128"/>
      <c r="K577" s="140"/>
      <c r="L577" s="140"/>
      <c r="M577" s="140"/>
      <c r="N577" s="140"/>
      <c r="O577" s="140"/>
      <c r="P577" s="140"/>
      <c r="Q577" s="140"/>
      <c r="R577" s="140"/>
    </row>
    <row r="578" spans="3:18" s="123" customFormat="1" x14ac:dyDescent="0.2">
      <c r="C578" s="128"/>
      <c r="K578" s="140"/>
      <c r="L578" s="140"/>
      <c r="M578" s="140"/>
      <c r="N578" s="140"/>
      <c r="O578" s="140"/>
      <c r="P578" s="140"/>
      <c r="Q578" s="140"/>
      <c r="R578" s="140"/>
    </row>
    <row r="579" spans="3:18" s="123" customFormat="1" x14ac:dyDescent="0.2">
      <c r="C579" s="128"/>
      <c r="K579" s="140"/>
      <c r="L579" s="140"/>
      <c r="M579" s="140"/>
      <c r="N579" s="140"/>
      <c r="O579" s="140"/>
      <c r="P579" s="140"/>
      <c r="Q579" s="140"/>
      <c r="R579" s="140"/>
    </row>
    <row r="580" spans="3:18" s="123" customFormat="1" x14ac:dyDescent="0.2">
      <c r="C580" s="128"/>
      <c r="K580" s="140"/>
      <c r="L580" s="140"/>
      <c r="M580" s="140"/>
      <c r="N580" s="140"/>
      <c r="O580" s="140"/>
      <c r="P580" s="140"/>
      <c r="Q580" s="140"/>
      <c r="R580" s="140"/>
    </row>
    <row r="581" spans="3:18" s="123" customFormat="1" x14ac:dyDescent="0.2">
      <c r="C581" s="128"/>
      <c r="K581" s="140"/>
      <c r="L581" s="140"/>
      <c r="M581" s="140"/>
      <c r="N581" s="140"/>
      <c r="O581" s="140"/>
      <c r="P581" s="140"/>
      <c r="Q581" s="140"/>
      <c r="R581" s="140"/>
    </row>
    <row r="582" spans="3:18" s="123" customFormat="1" x14ac:dyDescent="0.2">
      <c r="C582" s="128"/>
      <c r="K582" s="140"/>
      <c r="L582" s="140"/>
      <c r="M582" s="140"/>
      <c r="N582" s="140"/>
      <c r="O582" s="140"/>
      <c r="P582" s="140"/>
      <c r="Q582" s="140"/>
      <c r="R582" s="140"/>
    </row>
    <row r="583" spans="3:18" s="123" customFormat="1" x14ac:dyDescent="0.2">
      <c r="C583" s="128"/>
      <c r="K583" s="140"/>
      <c r="L583" s="140"/>
      <c r="M583" s="140"/>
      <c r="N583" s="140"/>
      <c r="O583" s="140"/>
      <c r="P583" s="140"/>
      <c r="Q583" s="140"/>
      <c r="R583" s="140"/>
    </row>
    <row r="584" spans="3:18" s="123" customFormat="1" x14ac:dyDescent="0.2">
      <c r="C584" s="128"/>
      <c r="K584" s="140"/>
      <c r="L584" s="140"/>
      <c r="M584" s="140"/>
      <c r="N584" s="140"/>
      <c r="O584" s="140"/>
      <c r="P584" s="140"/>
      <c r="Q584" s="140"/>
      <c r="R584" s="140"/>
    </row>
    <row r="585" spans="3:18" s="123" customFormat="1" x14ac:dyDescent="0.2">
      <c r="C585" s="128"/>
      <c r="K585" s="140"/>
      <c r="L585" s="140"/>
      <c r="M585" s="140"/>
      <c r="N585" s="140"/>
      <c r="O585" s="140"/>
      <c r="P585" s="140"/>
      <c r="Q585" s="140"/>
      <c r="R585" s="140"/>
    </row>
    <row r="586" spans="3:18" s="123" customFormat="1" x14ac:dyDescent="0.2">
      <c r="C586" s="128"/>
      <c r="K586" s="140"/>
      <c r="L586" s="140"/>
      <c r="M586" s="140"/>
      <c r="N586" s="140"/>
      <c r="O586" s="140"/>
      <c r="P586" s="140"/>
      <c r="Q586" s="140"/>
      <c r="R586" s="140"/>
    </row>
    <row r="587" spans="3:18" s="123" customFormat="1" x14ac:dyDescent="0.2">
      <c r="C587" s="128"/>
      <c r="K587" s="140"/>
      <c r="L587" s="140"/>
      <c r="M587" s="140"/>
      <c r="N587" s="140"/>
      <c r="O587" s="140"/>
      <c r="P587" s="140"/>
      <c r="Q587" s="140"/>
      <c r="R587" s="140"/>
    </row>
    <row r="588" spans="3:18" s="123" customFormat="1" x14ac:dyDescent="0.2">
      <c r="C588" s="128"/>
      <c r="K588" s="140"/>
      <c r="L588" s="140"/>
      <c r="M588" s="140"/>
      <c r="N588" s="140"/>
      <c r="O588" s="140"/>
      <c r="P588" s="140"/>
      <c r="Q588" s="140"/>
      <c r="R588" s="140"/>
    </row>
    <row r="589" spans="3:18" s="123" customFormat="1" x14ac:dyDescent="0.2">
      <c r="C589" s="128"/>
      <c r="K589" s="140"/>
      <c r="L589" s="140"/>
      <c r="M589" s="140"/>
      <c r="N589" s="140"/>
      <c r="O589" s="140"/>
      <c r="P589" s="140"/>
      <c r="Q589" s="140"/>
      <c r="R589" s="140"/>
    </row>
    <row r="590" spans="3:18" s="123" customFormat="1" x14ac:dyDescent="0.2">
      <c r="C590" s="128"/>
      <c r="K590" s="140"/>
      <c r="L590" s="140"/>
      <c r="M590" s="140"/>
      <c r="N590" s="140"/>
      <c r="O590" s="140"/>
      <c r="P590" s="140"/>
      <c r="Q590" s="140"/>
      <c r="R590" s="140"/>
    </row>
    <row r="591" spans="3:18" s="123" customFormat="1" x14ac:dyDescent="0.2">
      <c r="C591" s="128"/>
      <c r="K591" s="140"/>
      <c r="L591" s="140"/>
      <c r="M591" s="140"/>
      <c r="N591" s="140"/>
      <c r="O591" s="140"/>
      <c r="P591" s="140"/>
      <c r="Q591" s="140"/>
      <c r="R591" s="140"/>
    </row>
    <row r="592" spans="3:18" s="123" customFormat="1" x14ac:dyDescent="0.2">
      <c r="C592" s="128"/>
      <c r="K592" s="140"/>
      <c r="L592" s="140"/>
      <c r="M592" s="140"/>
      <c r="N592" s="140"/>
      <c r="O592" s="140"/>
      <c r="P592" s="140"/>
      <c r="Q592" s="140"/>
      <c r="R592" s="140"/>
    </row>
    <row r="593" spans="3:18" s="123" customFormat="1" x14ac:dyDescent="0.2">
      <c r="C593" s="128"/>
      <c r="K593" s="140"/>
      <c r="L593" s="140"/>
      <c r="M593" s="140"/>
      <c r="N593" s="140"/>
      <c r="O593" s="140"/>
      <c r="P593" s="140"/>
      <c r="Q593" s="140"/>
      <c r="R593" s="140"/>
    </row>
    <row r="594" spans="3:18" s="123" customFormat="1" x14ac:dyDescent="0.2">
      <c r="C594" s="128"/>
      <c r="K594" s="140"/>
      <c r="L594" s="140"/>
      <c r="M594" s="140"/>
      <c r="N594" s="140"/>
      <c r="O594" s="140"/>
      <c r="P594" s="140"/>
      <c r="Q594" s="140"/>
      <c r="R594" s="140"/>
    </row>
    <row r="595" spans="3:18" s="123" customFormat="1" x14ac:dyDescent="0.2">
      <c r="C595" s="128"/>
      <c r="K595" s="140"/>
      <c r="L595" s="140"/>
      <c r="M595" s="140"/>
      <c r="N595" s="140"/>
      <c r="O595" s="140"/>
      <c r="P595" s="140"/>
      <c r="Q595" s="140"/>
      <c r="R595" s="140"/>
    </row>
    <row r="596" spans="3:18" s="123" customFormat="1" x14ac:dyDescent="0.2">
      <c r="C596" s="128"/>
      <c r="K596" s="140"/>
      <c r="L596" s="140"/>
      <c r="M596" s="140"/>
      <c r="N596" s="140"/>
      <c r="O596" s="140"/>
      <c r="P596" s="140"/>
      <c r="Q596" s="140"/>
      <c r="R596" s="140"/>
    </row>
    <row r="597" spans="3:18" s="123" customFormat="1" x14ac:dyDescent="0.2">
      <c r="C597" s="128"/>
      <c r="K597" s="140"/>
      <c r="L597" s="140"/>
      <c r="M597" s="140"/>
      <c r="N597" s="140"/>
      <c r="O597" s="140"/>
      <c r="P597" s="140"/>
      <c r="Q597" s="140"/>
      <c r="R597" s="140"/>
    </row>
    <row r="598" spans="3:18" s="123" customFormat="1" x14ac:dyDescent="0.2">
      <c r="C598" s="128"/>
      <c r="K598" s="140"/>
      <c r="L598" s="140"/>
      <c r="M598" s="140"/>
      <c r="N598" s="140"/>
      <c r="O598" s="140"/>
      <c r="P598" s="140"/>
      <c r="Q598" s="140"/>
      <c r="R598" s="140"/>
    </row>
    <row r="599" spans="3:18" s="123" customFormat="1" x14ac:dyDescent="0.2">
      <c r="C599" s="128"/>
      <c r="K599" s="140"/>
      <c r="L599" s="140"/>
      <c r="M599" s="140"/>
      <c r="N599" s="140"/>
      <c r="O599" s="140"/>
      <c r="P599" s="140"/>
      <c r="Q599" s="140"/>
      <c r="R599" s="140"/>
    </row>
    <row r="600" spans="3:18" s="123" customFormat="1" x14ac:dyDescent="0.2">
      <c r="C600" s="128"/>
      <c r="K600" s="140"/>
      <c r="L600" s="140"/>
      <c r="M600" s="140"/>
      <c r="N600" s="140"/>
      <c r="O600" s="140"/>
      <c r="P600" s="140"/>
      <c r="Q600" s="140"/>
      <c r="R600" s="140"/>
    </row>
    <row r="601" spans="3:18" s="123" customFormat="1" x14ac:dyDescent="0.2">
      <c r="C601" s="128"/>
      <c r="K601" s="140"/>
      <c r="L601" s="140"/>
      <c r="M601" s="140"/>
      <c r="N601" s="140"/>
      <c r="O601" s="140"/>
      <c r="P601" s="140"/>
      <c r="Q601" s="140"/>
      <c r="R601" s="140"/>
    </row>
    <row r="602" spans="3:18" s="123" customFormat="1" x14ac:dyDescent="0.2">
      <c r="C602" s="128"/>
      <c r="K602" s="140"/>
      <c r="L602" s="140"/>
      <c r="M602" s="140"/>
      <c r="N602" s="140"/>
      <c r="O602" s="140"/>
      <c r="P602" s="140"/>
      <c r="Q602" s="140"/>
      <c r="R602" s="140"/>
    </row>
    <row r="603" spans="3:18" s="123" customFormat="1" x14ac:dyDescent="0.2">
      <c r="C603" s="128"/>
      <c r="K603" s="140"/>
      <c r="L603" s="140"/>
      <c r="M603" s="140"/>
      <c r="N603" s="140"/>
      <c r="O603" s="140"/>
      <c r="P603" s="140"/>
      <c r="Q603" s="140"/>
      <c r="R603" s="140"/>
    </row>
    <row r="604" spans="3:18" s="123" customFormat="1" x14ac:dyDescent="0.2">
      <c r="C604" s="128"/>
      <c r="K604" s="140"/>
      <c r="L604" s="140"/>
      <c r="M604" s="140"/>
      <c r="N604" s="140"/>
      <c r="O604" s="140"/>
      <c r="P604" s="140"/>
      <c r="Q604" s="140"/>
      <c r="R604" s="140"/>
    </row>
    <row r="605" spans="3:18" s="123" customFormat="1" x14ac:dyDescent="0.2">
      <c r="C605" s="128"/>
      <c r="K605" s="140"/>
      <c r="L605" s="140"/>
      <c r="M605" s="140"/>
      <c r="N605" s="140"/>
      <c r="O605" s="140"/>
      <c r="P605" s="140"/>
      <c r="Q605" s="140"/>
      <c r="R605" s="140"/>
    </row>
    <row r="606" spans="3:18" s="123" customFormat="1" x14ac:dyDescent="0.2">
      <c r="C606" s="128"/>
      <c r="K606" s="140"/>
      <c r="L606" s="140"/>
      <c r="M606" s="140"/>
      <c r="N606" s="140"/>
      <c r="O606" s="140"/>
      <c r="P606" s="140"/>
      <c r="Q606" s="140"/>
      <c r="R606" s="140"/>
    </row>
    <row r="607" spans="3:18" s="123" customFormat="1" x14ac:dyDescent="0.2">
      <c r="C607" s="128"/>
      <c r="K607" s="140"/>
      <c r="L607" s="140"/>
      <c r="M607" s="140"/>
      <c r="N607" s="140"/>
      <c r="O607" s="140"/>
      <c r="P607" s="140"/>
      <c r="Q607" s="140"/>
      <c r="R607" s="140"/>
    </row>
    <row r="608" spans="3:18" s="123" customFormat="1" x14ac:dyDescent="0.2">
      <c r="C608" s="128"/>
      <c r="K608" s="140"/>
      <c r="L608" s="140"/>
      <c r="M608" s="140"/>
      <c r="N608" s="140"/>
      <c r="O608" s="140"/>
      <c r="P608" s="140"/>
      <c r="Q608" s="140"/>
      <c r="R608" s="140"/>
    </row>
    <row r="609" spans="3:18" s="123" customFormat="1" x14ac:dyDescent="0.2">
      <c r="C609" s="128"/>
      <c r="K609" s="140"/>
      <c r="L609" s="140"/>
      <c r="M609" s="140"/>
      <c r="N609" s="140"/>
      <c r="O609" s="140"/>
      <c r="P609" s="140"/>
      <c r="Q609" s="140"/>
      <c r="R609" s="140"/>
    </row>
    <row r="610" spans="3:18" s="123" customFormat="1" x14ac:dyDescent="0.2">
      <c r="C610" s="128"/>
      <c r="K610" s="140"/>
      <c r="L610" s="140"/>
      <c r="M610" s="140"/>
      <c r="N610" s="140"/>
      <c r="O610" s="140"/>
      <c r="P610" s="140"/>
      <c r="Q610" s="140"/>
      <c r="R610" s="140"/>
    </row>
    <row r="611" spans="3:18" s="123" customFormat="1" x14ac:dyDescent="0.2">
      <c r="C611" s="128"/>
      <c r="K611" s="140"/>
      <c r="L611" s="140"/>
      <c r="M611" s="140"/>
      <c r="N611" s="140"/>
      <c r="O611" s="140"/>
      <c r="P611" s="140"/>
      <c r="Q611" s="140"/>
      <c r="R611" s="140"/>
    </row>
    <row r="612" spans="3:18" s="123" customFormat="1" x14ac:dyDescent="0.2">
      <c r="C612" s="128"/>
      <c r="K612" s="140"/>
      <c r="L612" s="140"/>
      <c r="M612" s="140"/>
      <c r="N612" s="140"/>
      <c r="O612" s="140"/>
      <c r="P612" s="140"/>
      <c r="Q612" s="140"/>
      <c r="R612" s="140"/>
    </row>
    <row r="613" spans="3:18" s="123" customFormat="1" x14ac:dyDescent="0.2">
      <c r="C613" s="128"/>
      <c r="K613" s="140"/>
      <c r="L613" s="140"/>
      <c r="M613" s="140"/>
      <c r="N613" s="140"/>
      <c r="O613" s="140"/>
      <c r="P613" s="140"/>
      <c r="Q613" s="140"/>
      <c r="R613" s="140"/>
    </row>
    <row r="614" spans="3:18" s="123" customFormat="1" x14ac:dyDescent="0.2">
      <c r="C614" s="128"/>
      <c r="K614" s="140"/>
      <c r="L614" s="140"/>
      <c r="M614" s="140"/>
      <c r="N614" s="140"/>
      <c r="O614" s="140"/>
      <c r="P614" s="140"/>
      <c r="Q614" s="140"/>
      <c r="R614" s="140"/>
    </row>
    <row r="615" spans="3:18" s="123" customFormat="1" x14ac:dyDescent="0.2">
      <c r="C615" s="128"/>
      <c r="K615" s="140"/>
      <c r="L615" s="140"/>
      <c r="M615" s="140"/>
      <c r="N615" s="140"/>
      <c r="O615" s="140"/>
      <c r="P615" s="140"/>
      <c r="Q615" s="140"/>
      <c r="R615" s="140"/>
    </row>
    <row r="616" spans="3:18" s="123" customFormat="1" x14ac:dyDescent="0.2">
      <c r="C616" s="128"/>
      <c r="K616" s="140"/>
      <c r="L616" s="140"/>
      <c r="M616" s="140"/>
      <c r="N616" s="140"/>
      <c r="O616" s="140"/>
      <c r="P616" s="140"/>
      <c r="Q616" s="140"/>
      <c r="R616" s="140"/>
    </row>
    <row r="617" spans="3:18" s="123" customFormat="1" x14ac:dyDescent="0.2">
      <c r="C617" s="128"/>
      <c r="K617" s="140"/>
      <c r="L617" s="140"/>
      <c r="M617" s="140"/>
      <c r="N617" s="140"/>
      <c r="O617" s="140"/>
      <c r="P617" s="140"/>
      <c r="Q617" s="140"/>
      <c r="R617" s="140"/>
    </row>
    <row r="618" spans="3:18" s="123" customFormat="1" x14ac:dyDescent="0.2">
      <c r="C618" s="128"/>
      <c r="K618" s="140"/>
      <c r="L618" s="140"/>
      <c r="M618" s="140"/>
      <c r="N618" s="140"/>
      <c r="O618" s="140"/>
      <c r="P618" s="140"/>
      <c r="Q618" s="140"/>
      <c r="R618" s="140"/>
    </row>
    <row r="619" spans="3:18" s="123" customFormat="1" x14ac:dyDescent="0.2">
      <c r="C619" s="128"/>
      <c r="K619" s="140"/>
      <c r="L619" s="140"/>
      <c r="M619" s="140"/>
      <c r="N619" s="140"/>
      <c r="O619" s="140"/>
      <c r="P619" s="140"/>
      <c r="Q619" s="140"/>
      <c r="R619" s="140"/>
    </row>
    <row r="620" spans="3:18" s="123" customFormat="1" x14ac:dyDescent="0.2">
      <c r="C620" s="128"/>
      <c r="K620" s="140"/>
      <c r="L620" s="140"/>
      <c r="M620" s="140"/>
      <c r="N620" s="140"/>
      <c r="O620" s="140"/>
      <c r="P620" s="140"/>
      <c r="Q620" s="140"/>
      <c r="R620" s="140"/>
    </row>
    <row r="621" spans="3:18" s="123" customFormat="1" x14ac:dyDescent="0.2">
      <c r="C621" s="128"/>
      <c r="K621" s="140"/>
      <c r="L621" s="140"/>
      <c r="M621" s="140"/>
      <c r="N621" s="140"/>
      <c r="O621" s="140"/>
      <c r="P621" s="140"/>
      <c r="Q621" s="140"/>
      <c r="R621" s="140"/>
    </row>
    <row r="622" spans="3:18" s="123" customFormat="1" x14ac:dyDescent="0.2">
      <c r="C622" s="128"/>
      <c r="K622" s="140"/>
      <c r="L622" s="140"/>
      <c r="M622" s="140"/>
      <c r="N622" s="140"/>
      <c r="O622" s="140"/>
      <c r="P622" s="140"/>
      <c r="Q622" s="140"/>
      <c r="R622" s="140"/>
    </row>
    <row r="623" spans="3:18" s="123" customFormat="1" x14ac:dyDescent="0.2">
      <c r="C623" s="128"/>
      <c r="K623" s="140"/>
      <c r="L623" s="140"/>
      <c r="M623" s="140"/>
      <c r="N623" s="140"/>
      <c r="O623" s="140"/>
      <c r="P623" s="140"/>
      <c r="Q623" s="140"/>
      <c r="R623" s="140"/>
    </row>
    <row r="624" spans="3:18" s="123" customFormat="1" x14ac:dyDescent="0.2">
      <c r="C624" s="128"/>
      <c r="K624" s="140"/>
      <c r="L624" s="140"/>
      <c r="M624" s="140"/>
      <c r="N624" s="140"/>
      <c r="O624" s="140"/>
      <c r="P624" s="140"/>
      <c r="Q624" s="140"/>
      <c r="R624" s="140"/>
    </row>
    <row r="625" spans="3:18" s="123" customFormat="1" x14ac:dyDescent="0.2">
      <c r="C625" s="128"/>
      <c r="K625" s="140"/>
      <c r="L625" s="140"/>
      <c r="M625" s="140"/>
      <c r="N625" s="140"/>
      <c r="O625" s="140"/>
      <c r="P625" s="140"/>
      <c r="Q625" s="140"/>
      <c r="R625" s="140"/>
    </row>
    <row r="626" spans="3:18" s="123" customFormat="1" x14ac:dyDescent="0.2">
      <c r="C626" s="128"/>
      <c r="K626" s="140"/>
      <c r="L626" s="140"/>
      <c r="M626" s="140"/>
      <c r="N626" s="140"/>
      <c r="O626" s="140"/>
      <c r="P626" s="140"/>
      <c r="Q626" s="140"/>
      <c r="R626" s="140"/>
    </row>
    <row r="627" spans="3:18" s="123" customFormat="1" x14ac:dyDescent="0.2">
      <c r="C627" s="128"/>
      <c r="K627" s="140"/>
      <c r="L627" s="140"/>
      <c r="M627" s="140"/>
      <c r="N627" s="140"/>
      <c r="O627" s="140"/>
      <c r="P627" s="140"/>
      <c r="Q627" s="140"/>
      <c r="R627" s="140"/>
    </row>
    <row r="628" spans="3:18" s="123" customFormat="1" x14ac:dyDescent="0.2">
      <c r="C628" s="128"/>
      <c r="K628" s="140"/>
      <c r="L628" s="140"/>
      <c r="M628" s="140"/>
      <c r="N628" s="140"/>
      <c r="O628" s="140"/>
      <c r="P628" s="140"/>
      <c r="Q628" s="140"/>
      <c r="R628" s="140"/>
    </row>
    <row r="629" spans="3:18" s="123" customFormat="1" x14ac:dyDescent="0.2">
      <c r="C629" s="128"/>
      <c r="K629" s="140"/>
      <c r="L629" s="140"/>
      <c r="M629" s="140"/>
      <c r="N629" s="140"/>
      <c r="O629" s="140"/>
      <c r="P629" s="140"/>
      <c r="Q629" s="140"/>
      <c r="R629" s="140"/>
    </row>
    <row r="630" spans="3:18" s="123" customFormat="1" x14ac:dyDescent="0.2">
      <c r="C630" s="128"/>
      <c r="K630" s="140"/>
      <c r="L630" s="140"/>
      <c r="M630" s="140"/>
      <c r="N630" s="140"/>
      <c r="O630" s="140"/>
      <c r="P630" s="140"/>
      <c r="Q630" s="140"/>
      <c r="R630" s="140"/>
    </row>
    <row r="631" spans="3:18" s="123" customFormat="1" x14ac:dyDescent="0.2">
      <c r="C631" s="128"/>
      <c r="K631" s="140"/>
      <c r="L631" s="140"/>
      <c r="M631" s="140"/>
      <c r="N631" s="140"/>
      <c r="O631" s="140"/>
      <c r="P631" s="140"/>
      <c r="Q631" s="140"/>
      <c r="R631" s="140"/>
    </row>
    <row r="632" spans="3:18" s="123" customFormat="1" x14ac:dyDescent="0.2">
      <c r="C632" s="128"/>
      <c r="K632" s="140"/>
      <c r="L632" s="140"/>
      <c r="M632" s="140"/>
      <c r="N632" s="140"/>
      <c r="O632" s="140"/>
      <c r="P632" s="140"/>
      <c r="Q632" s="140"/>
      <c r="R632" s="140"/>
    </row>
    <row r="633" spans="3:18" s="123" customFormat="1" x14ac:dyDescent="0.2">
      <c r="C633" s="128"/>
      <c r="K633" s="140"/>
      <c r="L633" s="140"/>
      <c r="M633" s="140"/>
      <c r="N633" s="140"/>
      <c r="O633" s="140"/>
      <c r="P633" s="140"/>
      <c r="Q633" s="140"/>
      <c r="R633" s="140"/>
    </row>
    <row r="634" spans="3:18" s="123" customFormat="1" x14ac:dyDescent="0.2">
      <c r="C634" s="128"/>
      <c r="K634" s="140"/>
      <c r="L634" s="140"/>
      <c r="M634" s="140"/>
      <c r="N634" s="140"/>
      <c r="O634" s="140"/>
      <c r="P634" s="140"/>
      <c r="Q634" s="140"/>
      <c r="R634" s="140"/>
    </row>
    <row r="635" spans="3:18" s="123" customFormat="1" x14ac:dyDescent="0.2">
      <c r="C635" s="128"/>
      <c r="K635" s="140"/>
      <c r="L635" s="140"/>
      <c r="M635" s="140"/>
      <c r="N635" s="140"/>
      <c r="O635" s="140"/>
      <c r="P635" s="140"/>
      <c r="Q635" s="140"/>
      <c r="R635" s="140"/>
    </row>
    <row r="636" spans="3:18" s="123" customFormat="1" x14ac:dyDescent="0.2">
      <c r="C636" s="128"/>
      <c r="K636" s="140"/>
      <c r="L636" s="140"/>
      <c r="M636" s="140"/>
      <c r="N636" s="140"/>
      <c r="O636" s="140"/>
      <c r="P636" s="140"/>
      <c r="Q636" s="140"/>
      <c r="R636" s="140"/>
    </row>
    <row r="637" spans="3:18" s="123" customFormat="1" x14ac:dyDescent="0.2">
      <c r="C637" s="128"/>
      <c r="K637" s="140"/>
      <c r="L637" s="140"/>
      <c r="M637" s="140"/>
      <c r="N637" s="140"/>
      <c r="O637" s="140"/>
      <c r="P637" s="140"/>
      <c r="Q637" s="140"/>
      <c r="R637" s="140"/>
    </row>
    <row r="638" spans="3:18" s="123" customFormat="1" x14ac:dyDescent="0.2">
      <c r="C638" s="128"/>
      <c r="K638" s="140"/>
      <c r="L638" s="140"/>
      <c r="M638" s="140"/>
      <c r="N638" s="140"/>
      <c r="O638" s="140"/>
      <c r="P638" s="140"/>
      <c r="Q638" s="140"/>
      <c r="R638" s="140"/>
    </row>
    <row r="639" spans="3:18" s="123" customFormat="1" x14ac:dyDescent="0.2">
      <c r="C639" s="128"/>
      <c r="K639" s="140"/>
      <c r="L639" s="140"/>
      <c r="M639" s="140"/>
      <c r="N639" s="140"/>
      <c r="O639" s="140"/>
      <c r="P639" s="140"/>
      <c r="Q639" s="140"/>
      <c r="R639" s="140"/>
    </row>
    <row r="640" spans="3:18" s="123" customFormat="1" x14ac:dyDescent="0.2">
      <c r="C640" s="128"/>
      <c r="K640" s="140"/>
      <c r="L640" s="140"/>
      <c r="M640" s="140"/>
      <c r="N640" s="140"/>
      <c r="O640" s="140"/>
      <c r="P640" s="140"/>
      <c r="Q640" s="140"/>
      <c r="R640" s="140"/>
    </row>
    <row r="641" spans="3:18" s="123" customFormat="1" x14ac:dyDescent="0.2">
      <c r="C641" s="128"/>
      <c r="K641" s="140"/>
      <c r="L641" s="140"/>
      <c r="M641" s="140"/>
      <c r="N641" s="140"/>
      <c r="O641" s="140"/>
      <c r="P641" s="140"/>
      <c r="Q641" s="140"/>
      <c r="R641" s="140"/>
    </row>
    <row r="642" spans="3:18" s="123" customFormat="1" x14ac:dyDescent="0.2">
      <c r="C642" s="128"/>
      <c r="K642" s="140"/>
      <c r="L642" s="140"/>
      <c r="M642" s="140"/>
      <c r="N642" s="140"/>
      <c r="O642" s="140"/>
      <c r="P642" s="140"/>
      <c r="Q642" s="140"/>
      <c r="R642" s="140"/>
    </row>
    <row r="643" spans="3:18" s="123" customFormat="1" x14ac:dyDescent="0.2">
      <c r="C643" s="128"/>
      <c r="K643" s="140"/>
      <c r="L643" s="140"/>
      <c r="M643" s="140"/>
      <c r="N643" s="140"/>
      <c r="O643" s="140"/>
      <c r="P643" s="140"/>
      <c r="Q643" s="140"/>
      <c r="R643" s="140"/>
    </row>
    <row r="644" spans="3:18" s="123" customFormat="1" x14ac:dyDescent="0.2">
      <c r="C644" s="128"/>
      <c r="K644" s="140"/>
      <c r="L644" s="140"/>
      <c r="M644" s="140"/>
      <c r="N644" s="140"/>
      <c r="O644" s="140"/>
      <c r="P644" s="140"/>
      <c r="Q644" s="140"/>
      <c r="R644" s="140"/>
    </row>
    <row r="645" spans="3:18" s="123" customFormat="1" x14ac:dyDescent="0.2">
      <c r="C645" s="128"/>
      <c r="K645" s="140"/>
      <c r="L645" s="140"/>
      <c r="M645" s="140"/>
      <c r="N645" s="140"/>
      <c r="O645" s="140"/>
      <c r="P645" s="140"/>
      <c r="Q645" s="140"/>
      <c r="R645" s="140"/>
    </row>
    <row r="646" spans="3:18" s="123" customFormat="1" x14ac:dyDescent="0.2">
      <c r="C646" s="128"/>
      <c r="K646" s="140"/>
      <c r="L646" s="140"/>
      <c r="M646" s="140"/>
      <c r="N646" s="140"/>
      <c r="O646" s="140"/>
      <c r="P646" s="140"/>
      <c r="Q646" s="140"/>
      <c r="R646" s="140"/>
    </row>
    <row r="647" spans="3:18" s="123" customFormat="1" x14ac:dyDescent="0.2">
      <c r="C647" s="128"/>
      <c r="K647" s="140"/>
      <c r="L647" s="140"/>
      <c r="M647" s="140"/>
      <c r="N647" s="140"/>
      <c r="O647" s="140"/>
      <c r="P647" s="140"/>
      <c r="Q647" s="140"/>
      <c r="R647" s="140"/>
    </row>
    <row r="648" spans="3:18" s="123" customFormat="1" x14ac:dyDescent="0.2">
      <c r="C648" s="128"/>
      <c r="K648" s="140"/>
      <c r="L648" s="140"/>
      <c r="M648" s="140"/>
      <c r="N648" s="140"/>
      <c r="O648" s="140"/>
      <c r="P648" s="140"/>
      <c r="Q648" s="140"/>
      <c r="R648" s="140"/>
    </row>
    <row r="649" spans="3:18" s="123" customFormat="1" x14ac:dyDescent="0.2">
      <c r="C649" s="128"/>
      <c r="K649" s="140"/>
      <c r="L649" s="140"/>
      <c r="M649" s="140"/>
      <c r="N649" s="140"/>
      <c r="O649" s="140"/>
      <c r="P649" s="140"/>
      <c r="Q649" s="140"/>
      <c r="R649" s="140"/>
    </row>
    <row r="650" spans="3:18" s="123" customFormat="1" x14ac:dyDescent="0.2">
      <c r="C650" s="128"/>
      <c r="K650" s="140"/>
      <c r="L650" s="140"/>
      <c r="M650" s="140"/>
      <c r="N650" s="140"/>
      <c r="O650" s="140"/>
      <c r="P650" s="140"/>
      <c r="Q650" s="140"/>
      <c r="R650" s="140"/>
    </row>
    <row r="651" spans="3:18" s="123" customFormat="1" x14ac:dyDescent="0.2">
      <c r="C651" s="128"/>
      <c r="K651" s="140"/>
      <c r="L651" s="140"/>
      <c r="M651" s="140"/>
      <c r="N651" s="140"/>
      <c r="O651" s="140"/>
      <c r="P651" s="140"/>
      <c r="Q651" s="140"/>
      <c r="R651" s="140"/>
    </row>
    <row r="652" spans="3:18" s="123" customFormat="1" x14ac:dyDescent="0.2">
      <c r="C652" s="128"/>
      <c r="K652" s="140"/>
      <c r="L652" s="140"/>
      <c r="M652" s="140"/>
      <c r="N652" s="140"/>
      <c r="O652" s="140"/>
      <c r="P652" s="140"/>
      <c r="Q652" s="140"/>
      <c r="R652" s="140"/>
    </row>
    <row r="653" spans="3:18" s="123" customFormat="1" x14ac:dyDescent="0.2">
      <c r="C653" s="128"/>
      <c r="K653" s="140"/>
      <c r="L653" s="140"/>
      <c r="M653" s="140"/>
      <c r="N653" s="140"/>
      <c r="O653" s="140"/>
      <c r="P653" s="140"/>
      <c r="Q653" s="140"/>
      <c r="R653" s="140"/>
    </row>
  </sheetData>
  <sheetProtection algorithmName="SHA-512" hashValue="YB5N4hOtIAnhNruG+YCFihAPpIlwfbSlcBOFX8QsuvlXchLysGedtu0z/HUCzpNpKjnFrjUstq/X6gOgn95fDQ==" saltValue="g3QN282eFyZsQU5YrIyROw==" spinCount="100000" sheet="1" objects="1" scenarios="1"/>
  <mergeCells count="12">
    <mergeCell ref="C25:G25"/>
    <mergeCell ref="D29:G29"/>
    <mergeCell ref="D35:G35"/>
    <mergeCell ref="B5:H5"/>
    <mergeCell ref="C24:G24"/>
    <mergeCell ref="C26:G26"/>
    <mergeCell ref="C1:D1"/>
    <mergeCell ref="C2:D2"/>
    <mergeCell ref="C3:D3"/>
    <mergeCell ref="D27:F28"/>
    <mergeCell ref="C27:C28"/>
    <mergeCell ref="G27:G28"/>
  </mergeCells>
  <hyperlinks>
    <hyperlink ref="P16" r:id="rId1" xr:uid="{F8BAC684-A118-4E25-8E84-3602E60C3F98}"/>
    <hyperlink ref="P17" r:id="rId2" xr:uid="{924C2D56-6A6B-43D5-A23E-4212C95450DF}"/>
    <hyperlink ref="P18" r:id="rId3" xr:uid="{0F1B61E3-F540-4D79-B959-64C2AD111AEB}"/>
    <hyperlink ref="P19" r:id="rId4" xr:uid="{B3A5842B-08C6-458A-8450-9C61B0BA5DFA}"/>
    <hyperlink ref="P21" r:id="rId5" xr:uid="{3C8D3708-F427-4FC3-9E32-2855011C7D50}"/>
    <hyperlink ref="P20" r:id="rId6" xr:uid="{83A0D5C7-D8A9-425B-8F19-A5351C2688C8}"/>
  </hyperlinks>
  <pageMargins left="0.7" right="0.7" top="0.75" bottom="0.75" header="0.3" footer="0.3"/>
  <pageSetup paperSize="9" scale="42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4.WATER COST WCC</vt:lpstr>
      <vt:lpstr>Cooling Tower - Make Up Water</vt:lpstr>
      <vt:lpstr>'Cooling Tower - Make Up Water'!Print_Area</vt:lpstr>
      <vt:lpstr>'4.WATER COST WCC'!Print_Titles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2022-08-09T13:44:23Z</dcterms:modified>
</cp:coreProperties>
</file>