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910" activeTab="0"/>
  </bookViews>
  <sheets>
    <sheet name="1" sheetId="1" r:id="rId1"/>
    <sheet name="2" sheetId="2" r:id="rId2"/>
  </sheets>
  <definedNames>
    <definedName name="_xlnm.Print_Area" localSheetId="0">'1'!$A$1:$K$51</definedName>
    <definedName name="_xlnm.Print_Area" localSheetId="1">'2'!$A$6:$K$54</definedName>
  </definedNames>
  <calcPr fullCalcOnLoad="1"/>
</workbook>
</file>

<file path=xl/sharedStrings.xml><?xml version="1.0" encoding="utf-8"?>
<sst xmlns="http://schemas.openxmlformats.org/spreadsheetml/2006/main" count="143" uniqueCount="65">
  <si>
    <t>Project no:</t>
  </si>
  <si>
    <t>of</t>
  </si>
  <si>
    <t xml:space="preserve"> Computed by:</t>
  </si>
  <si>
    <t>Subject:</t>
  </si>
  <si>
    <t xml:space="preserve"> Checked by:</t>
  </si>
  <si>
    <t xml:space="preserve"> Approved by:</t>
  </si>
  <si>
    <t xml:space="preserve"> Date: </t>
  </si>
  <si>
    <t>Sheet No.</t>
  </si>
  <si>
    <t>=</t>
  </si>
  <si>
    <t>gpm</t>
  </si>
  <si>
    <t>Hs</t>
  </si>
  <si>
    <t>Static Head (m)</t>
  </si>
  <si>
    <r>
      <t>H</t>
    </r>
    <r>
      <rPr>
        <vertAlign val="subscript"/>
        <sz val="11"/>
        <color indexed="8"/>
        <rFont val="Calibri"/>
        <family val="2"/>
      </rPr>
      <t>r</t>
    </r>
  </si>
  <si>
    <t>Residual Head (m)</t>
  </si>
  <si>
    <r>
      <t>H</t>
    </r>
    <r>
      <rPr>
        <vertAlign val="subscript"/>
        <sz val="11"/>
        <color indexed="8"/>
        <rFont val="Calibri"/>
        <family val="2"/>
      </rPr>
      <t>L</t>
    </r>
  </si>
  <si>
    <t>Friction Loss Head (m)</t>
  </si>
  <si>
    <t>Q</t>
  </si>
  <si>
    <t>Flow rate (gpm)</t>
  </si>
  <si>
    <t>C</t>
  </si>
  <si>
    <t>Hazen-Williams C value</t>
  </si>
  <si>
    <t>d</t>
  </si>
  <si>
    <t>Diameter of pipe (inches)</t>
  </si>
  <si>
    <t>P</t>
  </si>
  <si>
    <t>Frictional  resistance (psi /ft of pipe)</t>
  </si>
  <si>
    <r>
      <t>d</t>
    </r>
    <r>
      <rPr>
        <vertAlign val="subscript"/>
        <sz val="11"/>
        <color indexed="8"/>
        <rFont val="Calibri"/>
        <family val="2"/>
      </rPr>
      <t>1</t>
    </r>
  </si>
  <si>
    <t>inch</t>
  </si>
  <si>
    <r>
      <t>L</t>
    </r>
    <r>
      <rPr>
        <vertAlign val="subscript"/>
        <sz val="11"/>
        <color indexed="8"/>
        <rFont val="Calibri"/>
        <family val="2"/>
      </rPr>
      <t>1</t>
    </r>
  </si>
  <si>
    <t>m</t>
  </si>
  <si>
    <t>ft</t>
  </si>
  <si>
    <r>
      <t>L</t>
    </r>
    <r>
      <rPr>
        <vertAlign val="subscript"/>
        <sz val="11"/>
        <color indexed="8"/>
        <rFont val="Calibri"/>
        <family val="2"/>
      </rPr>
      <t>2</t>
    </r>
  </si>
  <si>
    <t>(see NFPA13 - Table 22.4.4.7)</t>
  </si>
  <si>
    <r>
      <t>4.52 * (Q)</t>
    </r>
    <r>
      <rPr>
        <vertAlign val="superscript"/>
        <sz val="11"/>
        <color indexed="8"/>
        <rFont val="Calibri"/>
        <family val="2"/>
      </rPr>
      <t>1.85</t>
    </r>
    <r>
      <rPr>
        <sz val="11"/>
        <color theme="1"/>
        <rFont val="Calibri"/>
        <family val="2"/>
      </rPr>
      <t>/C</t>
    </r>
    <r>
      <rPr>
        <vertAlign val="superscript"/>
        <sz val="11"/>
        <color indexed="8"/>
        <rFont val="Calibri"/>
        <family val="2"/>
      </rPr>
      <t xml:space="preserve">1.85 </t>
    </r>
    <r>
      <rPr>
        <sz val="11"/>
        <color theme="1"/>
        <rFont val="Calibri"/>
        <family val="2"/>
      </rPr>
      <t>* d</t>
    </r>
    <r>
      <rPr>
        <vertAlign val="superscript"/>
        <sz val="11"/>
        <color indexed="8"/>
        <rFont val="Calibri"/>
        <family val="2"/>
      </rPr>
      <t>4.87</t>
    </r>
    <r>
      <rPr>
        <sz val="11"/>
        <color theme="1"/>
        <rFont val="Calibri"/>
        <family val="2"/>
      </rPr>
      <t xml:space="preserve"> </t>
    </r>
  </si>
  <si>
    <t>(see NFPA13 - Enc# 22.4.2.1.1)</t>
  </si>
  <si>
    <t>1- Abbreviations:</t>
  </si>
  <si>
    <t>2- Parameters:</t>
  </si>
  <si>
    <t>3- Static Head:</t>
  </si>
  <si>
    <t>4- Residual Pressure:</t>
  </si>
  <si>
    <t>bar</t>
  </si>
  <si>
    <t>5- Friction Loss Head:</t>
  </si>
  <si>
    <r>
      <t>P</t>
    </r>
    <r>
      <rPr>
        <vertAlign val="subscript"/>
        <sz val="11"/>
        <color indexed="8"/>
        <rFont val="Calibri"/>
        <family val="2"/>
      </rPr>
      <t>1</t>
    </r>
  </si>
  <si>
    <t>Psi/ ft</t>
  </si>
  <si>
    <r>
      <t>P</t>
    </r>
    <r>
      <rPr>
        <vertAlign val="subscript"/>
        <sz val="11"/>
        <color indexed="8"/>
        <rFont val="Calibri"/>
        <family val="2"/>
      </rPr>
      <t>2</t>
    </r>
  </si>
  <si>
    <r>
      <t>H</t>
    </r>
    <r>
      <rPr>
        <vertAlign val="subscript"/>
        <sz val="11"/>
        <color indexed="8"/>
        <rFont val="Calibri"/>
        <family val="2"/>
      </rPr>
      <t>L1</t>
    </r>
  </si>
  <si>
    <r>
      <t>H</t>
    </r>
    <r>
      <rPr>
        <vertAlign val="subscript"/>
        <sz val="11"/>
        <color indexed="8"/>
        <rFont val="Calibri"/>
        <family val="2"/>
      </rPr>
      <t>L2</t>
    </r>
  </si>
  <si>
    <t>Psi</t>
  </si>
  <si>
    <r>
      <t>H</t>
    </r>
    <r>
      <rPr>
        <vertAlign val="subscript"/>
        <sz val="11"/>
        <color indexed="8"/>
        <rFont val="Calibri"/>
        <family val="2"/>
      </rPr>
      <t>LT</t>
    </r>
  </si>
  <si>
    <t>1- Friction Loss in Pipes:</t>
  </si>
  <si>
    <t>2- Friction Loss in Fittings and valves:</t>
  </si>
  <si>
    <r>
      <t>H</t>
    </r>
    <r>
      <rPr>
        <vertAlign val="subscript"/>
        <sz val="11"/>
        <color indexed="8"/>
        <rFont val="Calibri"/>
        <family val="2"/>
      </rPr>
      <t>LF</t>
    </r>
  </si>
  <si>
    <t>(20% of pipes)</t>
  </si>
  <si>
    <t>6- Head of fire pump:</t>
  </si>
  <si>
    <t>H</t>
  </si>
  <si>
    <r>
      <t>H</t>
    </r>
    <r>
      <rPr>
        <vertAlign val="subscript"/>
        <sz val="11"/>
        <color indexed="8"/>
        <rFont val="Calibri"/>
        <family val="2"/>
      </rPr>
      <t>s</t>
    </r>
    <r>
      <rPr>
        <sz val="11"/>
        <color theme="1"/>
        <rFont val="Calibri"/>
        <family val="2"/>
      </rPr>
      <t xml:space="preserve"> + H</t>
    </r>
    <r>
      <rPr>
        <vertAlign val="subscript"/>
        <sz val="11"/>
        <color indexed="8"/>
        <rFont val="Calibri"/>
        <family val="2"/>
      </rPr>
      <t xml:space="preserve">r </t>
    </r>
    <r>
      <rPr>
        <sz val="11"/>
        <color theme="1"/>
        <rFont val="Calibri"/>
        <family val="2"/>
      </rPr>
      <t>+ H</t>
    </r>
    <r>
      <rPr>
        <vertAlign val="subscript"/>
        <sz val="11"/>
        <color indexed="8"/>
        <rFont val="Calibri"/>
        <family val="2"/>
      </rPr>
      <t xml:space="preserve">LF </t>
    </r>
    <r>
      <rPr>
        <sz val="11"/>
        <color theme="1"/>
        <rFont val="Calibri"/>
        <family val="2"/>
      </rPr>
      <t>+ H</t>
    </r>
    <r>
      <rPr>
        <vertAlign val="subscript"/>
        <sz val="11"/>
        <color indexed="8"/>
        <rFont val="Calibri"/>
        <family val="2"/>
      </rPr>
      <t>LP</t>
    </r>
  </si>
  <si>
    <t>20-09-07</t>
  </si>
  <si>
    <r>
      <t>d</t>
    </r>
    <r>
      <rPr>
        <vertAlign val="subscript"/>
        <sz val="11"/>
        <color indexed="8"/>
        <rFont val="Calibri"/>
        <family val="2"/>
      </rPr>
      <t>2</t>
    </r>
  </si>
  <si>
    <r>
      <t>d</t>
    </r>
    <r>
      <rPr>
        <vertAlign val="subscript"/>
        <sz val="11"/>
        <color indexed="8"/>
        <rFont val="Calibri"/>
        <family val="2"/>
      </rPr>
      <t>3</t>
    </r>
  </si>
  <si>
    <r>
      <t>L</t>
    </r>
    <r>
      <rPr>
        <vertAlign val="subscript"/>
        <sz val="11"/>
        <color indexed="8"/>
        <rFont val="Calibri"/>
        <family val="2"/>
      </rPr>
      <t>3</t>
    </r>
  </si>
  <si>
    <r>
      <t>P</t>
    </r>
    <r>
      <rPr>
        <vertAlign val="subscript"/>
        <sz val="11"/>
        <color indexed="8"/>
        <rFont val="Calibri"/>
        <family val="2"/>
      </rPr>
      <t>3</t>
    </r>
  </si>
  <si>
    <r>
      <t>H</t>
    </r>
    <r>
      <rPr>
        <vertAlign val="subscript"/>
        <sz val="11"/>
        <color indexed="8"/>
        <rFont val="Calibri"/>
        <family val="2"/>
      </rPr>
      <t>L3</t>
    </r>
  </si>
  <si>
    <r>
      <t>Q</t>
    </r>
    <r>
      <rPr>
        <vertAlign val="subscript"/>
        <sz val="11"/>
        <color indexed="8"/>
        <rFont val="Calibri"/>
        <family val="2"/>
      </rPr>
      <t>1</t>
    </r>
  </si>
  <si>
    <r>
      <t>Q</t>
    </r>
    <r>
      <rPr>
        <vertAlign val="subscript"/>
        <sz val="11"/>
        <color indexed="8"/>
        <rFont val="Calibri"/>
        <family val="2"/>
      </rPr>
      <t>2</t>
    </r>
  </si>
  <si>
    <t>Fire pump Head Calculation</t>
  </si>
  <si>
    <r>
      <t>Q</t>
    </r>
    <r>
      <rPr>
        <vertAlign val="subscript"/>
        <sz val="11"/>
        <color indexed="8"/>
        <rFont val="Calibri"/>
        <family val="2"/>
      </rPr>
      <t>3</t>
    </r>
  </si>
  <si>
    <t xml:space="preserve">H = </t>
  </si>
  <si>
    <t>Fire Pump Head Calculations Sheet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</si>
</sst>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Arial"/>
      <family val="2"/>
    </font>
    <font>
      <b/>
      <sz val="2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24"/>
      <color theme="1"/>
      <name val="Calibri"/>
      <family val="2"/>
    </font>
    <font>
      <b/>
      <sz val="11"/>
      <color theme="0"/>
      <name val="Arial"/>
      <family val="2"/>
    </font>
    <font>
      <b/>
      <sz val="20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8" fillId="0" borderId="11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38" fillId="0" borderId="0" xfId="0" applyFont="1" applyBorder="1" applyAlignment="1">
      <alignment wrapText="1"/>
    </xf>
    <xf numFmtId="0" fontId="40" fillId="0" borderId="11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9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40" fillId="0" borderId="0" xfId="0" applyFont="1" applyBorder="1" applyAlignment="1">
      <alignment horizontal="center"/>
    </xf>
    <xf numFmtId="164" fontId="40" fillId="0" borderId="0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left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64" fontId="0" fillId="0" borderId="15" xfId="0" applyNumberFormat="1" applyFill="1" applyBorder="1" applyAlignment="1">
      <alignment/>
    </xf>
    <xf numFmtId="164" fontId="40" fillId="0" borderId="0" xfId="0" applyNumberFormat="1" applyFont="1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justify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2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2" fontId="4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38" fillId="0" borderId="0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40" fillId="0" borderId="14" xfId="0" applyFont="1" applyBorder="1" applyAlignment="1">
      <alignment horizontal="left"/>
    </xf>
    <xf numFmtId="2" fontId="40" fillId="0" borderId="15" xfId="0" applyNumberFormat="1" applyFont="1" applyBorder="1" applyAlignment="1">
      <alignment horizontal="center"/>
    </xf>
    <xf numFmtId="2" fontId="40" fillId="2" borderId="16" xfId="0" applyNumberFormat="1" applyFont="1" applyFill="1" applyBorder="1" applyAlignment="1">
      <alignment horizontal="center"/>
    </xf>
    <xf numFmtId="2" fontId="40" fillId="2" borderId="17" xfId="0" applyNumberFormat="1" applyFon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41" fillId="4" borderId="18" xfId="0" applyFont="1" applyFill="1" applyBorder="1" applyAlignment="1">
      <alignment horizontal="left" vertical="center"/>
    </xf>
    <xf numFmtId="0" fontId="41" fillId="4" borderId="19" xfId="0" applyFont="1" applyFill="1" applyBorder="1" applyAlignment="1">
      <alignment horizontal="left" vertical="center"/>
    </xf>
    <xf numFmtId="0" fontId="41" fillId="4" borderId="20" xfId="0" applyFont="1" applyFill="1" applyBorder="1" applyAlignment="1">
      <alignment horizontal="center" vertical="center"/>
    </xf>
    <xf numFmtId="0" fontId="41" fillId="4" borderId="21" xfId="0" applyFont="1" applyFill="1" applyBorder="1" applyAlignment="1">
      <alignment horizontal="center" vertical="center"/>
    </xf>
    <xf numFmtId="0" fontId="41" fillId="4" borderId="22" xfId="0" applyFont="1" applyFill="1" applyBorder="1" applyAlignment="1">
      <alignment horizontal="center" vertical="center"/>
    </xf>
    <xf numFmtId="0" fontId="41" fillId="4" borderId="23" xfId="0" applyFont="1" applyFill="1" applyBorder="1" applyAlignment="1">
      <alignment horizontal="center" vertical="center"/>
    </xf>
    <xf numFmtId="0" fontId="42" fillId="34" borderId="24" xfId="0" applyFont="1" applyFill="1" applyBorder="1" applyAlignment="1">
      <alignment horizontal="center"/>
    </xf>
    <xf numFmtId="0" fontId="42" fillId="34" borderId="16" xfId="0" applyFont="1" applyFill="1" applyBorder="1" applyAlignment="1">
      <alignment horizontal="center"/>
    </xf>
    <xf numFmtId="14" fontId="42" fillId="34" borderId="16" xfId="0" applyNumberFormat="1" applyFont="1" applyFill="1" applyBorder="1" applyAlignment="1">
      <alignment horizontal="center"/>
    </xf>
    <xf numFmtId="0" fontId="42" fillId="34" borderId="25" xfId="0" applyFont="1" applyFill="1" applyBorder="1" applyAlignment="1">
      <alignment horizontal="center"/>
    </xf>
    <xf numFmtId="0" fontId="42" fillId="34" borderId="26" xfId="0" applyFont="1" applyFill="1" applyBorder="1" applyAlignment="1">
      <alignment horizontal="center"/>
    </xf>
    <xf numFmtId="0" fontId="42" fillId="34" borderId="27" xfId="0" applyFont="1" applyFill="1" applyBorder="1" applyAlignment="1">
      <alignment horizontal="center"/>
    </xf>
    <xf numFmtId="0" fontId="42" fillId="34" borderId="28" xfId="0" applyFont="1" applyFill="1" applyBorder="1" applyAlignment="1">
      <alignment horizontal="center"/>
    </xf>
    <xf numFmtId="0" fontId="42" fillId="34" borderId="20" xfId="0" applyFont="1" applyFill="1" applyBorder="1" applyAlignment="1">
      <alignment horizontal="center"/>
    </xf>
    <xf numFmtId="0" fontId="42" fillId="34" borderId="22" xfId="0" applyFont="1" applyFill="1" applyBorder="1" applyAlignment="1">
      <alignment horizontal="center"/>
    </xf>
    <xf numFmtId="0" fontId="42" fillId="34" borderId="14" xfId="0" applyFont="1" applyFill="1" applyBorder="1" applyAlignment="1">
      <alignment horizontal="center"/>
    </xf>
    <xf numFmtId="0" fontId="42" fillId="34" borderId="15" xfId="0" applyFont="1" applyFill="1" applyBorder="1" applyAlignment="1">
      <alignment horizontal="center"/>
    </xf>
    <xf numFmtId="0" fontId="42" fillId="34" borderId="29" xfId="0" applyFont="1" applyFill="1" applyBorder="1" applyAlignment="1">
      <alignment horizontal="center"/>
    </xf>
    <xf numFmtId="0" fontId="42" fillId="34" borderId="17" xfId="0" applyFont="1" applyFill="1" applyBorder="1" applyAlignment="1">
      <alignment horizontal="center"/>
    </xf>
    <xf numFmtId="0" fontId="42" fillId="34" borderId="30" xfId="0" applyFont="1" applyFill="1" applyBorder="1" applyAlignment="1">
      <alignment horizontal="center"/>
    </xf>
    <xf numFmtId="0" fontId="43" fillId="35" borderId="11" xfId="0" applyFont="1" applyFill="1" applyBorder="1" applyAlignment="1">
      <alignment horizontal="center" vertical="center"/>
    </xf>
    <xf numFmtId="0" fontId="43" fillId="35" borderId="0" xfId="0" applyFont="1" applyFill="1" applyBorder="1" applyAlignment="1">
      <alignment horizontal="center" vertical="center"/>
    </xf>
    <xf numFmtId="0" fontId="43" fillId="35" borderId="12" xfId="0" applyFont="1" applyFill="1" applyBorder="1" applyAlignment="1">
      <alignment horizontal="center" vertical="center"/>
    </xf>
    <xf numFmtId="0" fontId="43" fillId="35" borderId="31" xfId="0" applyFont="1" applyFill="1" applyBorder="1" applyAlignment="1">
      <alignment horizontal="center" vertical="center"/>
    </xf>
    <xf numFmtId="0" fontId="43" fillId="35" borderId="21" xfId="0" applyFont="1" applyFill="1" applyBorder="1" applyAlignment="1">
      <alignment horizontal="center" vertical="center"/>
    </xf>
    <xf numFmtId="0" fontId="43" fillId="35" borderId="32" xfId="0" applyFont="1" applyFill="1" applyBorder="1" applyAlignment="1">
      <alignment horizontal="center" vertical="center"/>
    </xf>
    <xf numFmtId="0" fontId="40" fillId="36" borderId="11" xfId="0" applyFont="1" applyFill="1" applyBorder="1" applyAlignment="1">
      <alignment horizontal="left"/>
    </xf>
    <xf numFmtId="0" fontId="0" fillId="36" borderId="0" xfId="0" applyFill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2" fontId="0" fillId="36" borderId="0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847725</xdr:colOff>
      <xdr:row>16</xdr:row>
      <xdr:rowOff>9525</xdr:rowOff>
    </xdr:from>
    <xdr:to>
      <xdr:col>10</xdr:col>
      <xdr:colOff>257175</xdr:colOff>
      <xdr:row>27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3133725"/>
          <a:ext cx="276225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tabSelected="1" workbookViewId="0" topLeftCell="A1">
      <selection activeCell="L1" sqref="A1:IV5"/>
    </sheetView>
  </sheetViews>
  <sheetFormatPr defaultColWidth="9.140625" defaultRowHeight="15"/>
  <cols>
    <col min="1" max="1" width="22.421875" style="1" customWidth="1"/>
    <col min="2" max="2" width="12.140625" style="1" customWidth="1"/>
    <col min="3" max="3" width="9.57421875" style="1" customWidth="1"/>
    <col min="4" max="4" width="13.00390625" style="1" customWidth="1"/>
    <col min="5" max="5" width="6.57421875" style="1" customWidth="1"/>
    <col min="6" max="6" width="6.28125" style="1" customWidth="1"/>
    <col min="7" max="7" width="2.7109375" style="1" bestFit="1" customWidth="1"/>
    <col min="8" max="8" width="2.8515625" style="1" bestFit="1" customWidth="1"/>
    <col min="9" max="9" width="2.7109375" style="1" bestFit="1" customWidth="1"/>
    <col min="10" max="10" width="16.140625" style="1" customWidth="1"/>
    <col min="11" max="11" width="6.57421875" style="1" customWidth="1"/>
    <col min="12" max="16384" width="9.140625" style="1" customWidth="1"/>
  </cols>
  <sheetData>
    <row r="1" spans="1:11" ht="15" customHeight="1">
      <c r="A1" s="81" t="s">
        <v>64</v>
      </c>
      <c r="B1" s="82"/>
      <c r="C1" s="82"/>
      <c r="D1" s="82"/>
      <c r="E1" s="82"/>
      <c r="F1" s="82"/>
      <c r="G1" s="82"/>
      <c r="H1" s="82"/>
      <c r="I1" s="82"/>
      <c r="J1" s="82"/>
      <c r="K1" s="83"/>
    </row>
    <row r="2" spans="1:11" ht="15" customHeight="1">
      <c r="A2" s="84"/>
      <c r="B2" s="85"/>
      <c r="C2" s="85"/>
      <c r="D2" s="85"/>
      <c r="E2" s="85"/>
      <c r="F2" s="85"/>
      <c r="G2" s="85"/>
      <c r="H2" s="85"/>
      <c r="I2" s="85"/>
      <c r="J2" s="85"/>
      <c r="K2" s="86"/>
    </row>
    <row r="3" spans="1:11" ht="15.75" customHeight="1">
      <c r="A3" s="67" t="s">
        <v>0</v>
      </c>
      <c r="B3" s="68"/>
      <c r="C3" s="68" t="s">
        <v>6</v>
      </c>
      <c r="D3" s="69" t="s">
        <v>53</v>
      </c>
      <c r="E3" s="70" t="s">
        <v>7</v>
      </c>
      <c r="F3" s="71"/>
      <c r="G3" s="68">
        <v>1</v>
      </c>
      <c r="H3" s="68" t="s">
        <v>1</v>
      </c>
      <c r="I3" s="68">
        <v>2</v>
      </c>
      <c r="J3" s="68" t="s">
        <v>2</v>
      </c>
      <c r="K3" s="72"/>
    </row>
    <row r="4" spans="1:11" ht="15">
      <c r="A4" s="73" t="s">
        <v>3</v>
      </c>
      <c r="B4" s="74" t="s">
        <v>61</v>
      </c>
      <c r="C4" s="74"/>
      <c r="D4" s="74"/>
      <c r="E4" s="74"/>
      <c r="F4" s="74"/>
      <c r="G4" s="74"/>
      <c r="H4" s="74"/>
      <c r="I4" s="75"/>
      <c r="J4" s="68" t="s">
        <v>4</v>
      </c>
      <c r="K4" s="72"/>
    </row>
    <row r="5" spans="1:11" ht="15.75" thickBot="1">
      <c r="A5" s="76"/>
      <c r="B5" s="77"/>
      <c r="C5" s="77"/>
      <c r="D5" s="77"/>
      <c r="E5" s="77"/>
      <c r="F5" s="77"/>
      <c r="G5" s="77"/>
      <c r="H5" s="77"/>
      <c r="I5" s="78"/>
      <c r="J5" s="79" t="s">
        <v>5</v>
      </c>
      <c r="K5" s="80"/>
    </row>
    <row r="6" spans="1:11" ht="15.75" thickTop="1">
      <c r="A6" s="3"/>
      <c r="B6" s="9"/>
      <c r="C6" s="7"/>
      <c r="D6" s="7"/>
      <c r="E6" s="7"/>
      <c r="F6" s="7"/>
      <c r="G6" s="7"/>
      <c r="H6" s="7"/>
      <c r="I6" s="7"/>
      <c r="J6" s="7"/>
      <c r="K6" s="4"/>
    </row>
    <row r="7" spans="1:11" ht="15">
      <c r="A7" s="87" t="s">
        <v>33</v>
      </c>
      <c r="B7" s="88"/>
      <c r="C7" s="88"/>
      <c r="D7" s="88"/>
      <c r="E7" s="15"/>
      <c r="F7" s="15"/>
      <c r="G7" s="7"/>
      <c r="H7" s="7"/>
      <c r="I7" s="7"/>
      <c r="J7" s="7"/>
      <c r="K7" s="4"/>
    </row>
    <row r="8" spans="1:11" ht="15">
      <c r="A8" s="3" t="s">
        <v>10</v>
      </c>
      <c r="B8" s="7" t="s">
        <v>8</v>
      </c>
      <c r="C8" s="9" t="s">
        <v>11</v>
      </c>
      <c r="D8" s="7"/>
      <c r="E8" s="9"/>
      <c r="F8" s="15"/>
      <c r="G8" s="7"/>
      <c r="H8" s="7"/>
      <c r="I8" s="7"/>
      <c r="J8" s="7"/>
      <c r="K8" s="4"/>
    </row>
    <row r="9" spans="1:11" ht="15.75" customHeight="1">
      <c r="A9" s="3" t="s">
        <v>12</v>
      </c>
      <c r="B9" s="36" t="s">
        <v>8</v>
      </c>
      <c r="C9" s="37" t="s">
        <v>13</v>
      </c>
      <c r="D9" s="38"/>
      <c r="E9" s="38"/>
      <c r="F9" s="7"/>
      <c r="G9" s="7"/>
      <c r="H9" s="7"/>
      <c r="I9" s="7"/>
      <c r="J9" s="7"/>
      <c r="K9" s="4"/>
    </row>
    <row r="10" spans="1:11" ht="18">
      <c r="A10" s="3" t="s">
        <v>14</v>
      </c>
      <c r="B10" s="36" t="s">
        <v>8</v>
      </c>
      <c r="C10" s="37" t="s">
        <v>15</v>
      </c>
      <c r="D10" s="38"/>
      <c r="E10" s="38"/>
      <c r="F10" s="15"/>
      <c r="G10" s="7"/>
      <c r="H10" s="7"/>
      <c r="I10" s="7"/>
      <c r="J10" s="7"/>
      <c r="K10" s="4"/>
    </row>
    <row r="11" spans="1:11" ht="15">
      <c r="A11" s="3" t="s">
        <v>16</v>
      </c>
      <c r="B11" s="12" t="s">
        <v>8</v>
      </c>
      <c r="C11" s="39" t="s">
        <v>17</v>
      </c>
      <c r="D11" s="10"/>
      <c r="E11" s="14"/>
      <c r="F11" s="15"/>
      <c r="G11" s="7"/>
      <c r="H11" s="7"/>
      <c r="I11" s="7"/>
      <c r="J11" s="7"/>
      <c r="K11" s="4"/>
    </row>
    <row r="12" spans="1:11" ht="15">
      <c r="A12" s="3" t="s">
        <v>18</v>
      </c>
      <c r="B12" s="7" t="s">
        <v>8</v>
      </c>
      <c r="C12" s="9" t="s">
        <v>19</v>
      </c>
      <c r="D12" s="24"/>
      <c r="E12" s="7"/>
      <c r="F12" s="14"/>
      <c r="G12" s="14"/>
      <c r="H12" s="14"/>
      <c r="I12" s="14"/>
      <c r="J12" s="7"/>
      <c r="K12" s="4"/>
    </row>
    <row r="13" spans="1:11" ht="15">
      <c r="A13" s="3" t="s">
        <v>20</v>
      </c>
      <c r="B13" s="12" t="s">
        <v>8</v>
      </c>
      <c r="C13" s="39" t="s">
        <v>21</v>
      </c>
      <c r="D13" s="10"/>
      <c r="E13" s="26"/>
      <c r="F13" s="14"/>
      <c r="G13" s="14"/>
      <c r="H13" s="14"/>
      <c r="I13" s="14"/>
      <c r="J13" s="7"/>
      <c r="K13" s="4"/>
    </row>
    <row r="14" spans="1:11" ht="15">
      <c r="A14" s="3" t="s">
        <v>22</v>
      </c>
      <c r="B14" s="36" t="s">
        <v>8</v>
      </c>
      <c r="C14" s="37" t="s">
        <v>23</v>
      </c>
      <c r="D14" s="38"/>
      <c r="E14" s="35"/>
      <c r="F14" s="14"/>
      <c r="G14" s="14"/>
      <c r="H14" s="14"/>
      <c r="I14" s="14"/>
      <c r="J14" s="7"/>
      <c r="K14" s="4"/>
    </row>
    <row r="15" spans="1:11" ht="15">
      <c r="A15" s="16"/>
      <c r="B15" s="12"/>
      <c r="C15" s="10"/>
      <c r="D15" s="28"/>
      <c r="E15" s="14"/>
      <c r="F15" s="14"/>
      <c r="G15" s="14"/>
      <c r="H15" s="14"/>
      <c r="I15" s="14"/>
      <c r="J15" s="7"/>
      <c r="K15" s="4"/>
    </row>
    <row r="16" spans="1:11" ht="15">
      <c r="A16" s="87" t="s">
        <v>34</v>
      </c>
      <c r="B16" s="88"/>
      <c r="C16" s="88"/>
      <c r="D16" s="88"/>
      <c r="E16" s="40"/>
      <c r="F16" s="7"/>
      <c r="G16" s="7"/>
      <c r="H16" s="7"/>
      <c r="I16" s="7"/>
      <c r="J16" s="7"/>
      <c r="K16" s="4"/>
    </row>
    <row r="17" spans="1:11" ht="18">
      <c r="A17" s="3" t="s">
        <v>59</v>
      </c>
      <c r="B17" s="19" t="s">
        <v>8</v>
      </c>
      <c r="C17" s="59">
        <v>1250</v>
      </c>
      <c r="D17" s="20" t="s">
        <v>9</v>
      </c>
      <c r="E17" s="14"/>
      <c r="F17" s="14"/>
      <c r="G17" s="14"/>
      <c r="H17" s="14"/>
      <c r="I17" s="7"/>
      <c r="J17" s="7"/>
      <c r="K17" s="4"/>
    </row>
    <row r="18" spans="1:11" ht="18">
      <c r="A18" s="3" t="s">
        <v>60</v>
      </c>
      <c r="B18" s="19" t="s">
        <v>8</v>
      </c>
      <c r="C18" s="59">
        <v>750</v>
      </c>
      <c r="D18" s="20" t="s">
        <v>9</v>
      </c>
      <c r="E18" s="14"/>
      <c r="F18" s="14"/>
      <c r="G18" s="14"/>
      <c r="H18" s="14"/>
      <c r="I18" s="7"/>
      <c r="J18" s="7"/>
      <c r="K18" s="4"/>
    </row>
    <row r="19" spans="1:11" ht="18">
      <c r="A19" s="3" t="s">
        <v>62</v>
      </c>
      <c r="B19" s="19" t="s">
        <v>8</v>
      </c>
      <c r="C19" s="59">
        <v>500</v>
      </c>
      <c r="D19" s="20" t="s">
        <v>9</v>
      </c>
      <c r="E19" s="14"/>
      <c r="F19" s="14"/>
      <c r="G19" s="14"/>
      <c r="H19" s="14"/>
      <c r="I19" s="7"/>
      <c r="J19" s="7"/>
      <c r="K19" s="4"/>
    </row>
    <row r="20" spans="1:11" ht="18">
      <c r="A20" s="3" t="s">
        <v>24</v>
      </c>
      <c r="B20" s="19" t="s">
        <v>8</v>
      </c>
      <c r="C20" s="60">
        <v>8</v>
      </c>
      <c r="D20" s="20" t="s">
        <v>25</v>
      </c>
      <c r="E20" s="14"/>
      <c r="F20" s="14"/>
      <c r="G20" s="14"/>
      <c r="H20" s="14"/>
      <c r="I20" s="7"/>
      <c r="J20" s="7"/>
      <c r="K20" s="4"/>
    </row>
    <row r="21" spans="1:11" ht="18">
      <c r="A21" s="3" t="s">
        <v>54</v>
      </c>
      <c r="B21" s="7" t="s">
        <v>8</v>
      </c>
      <c r="C21" s="60">
        <v>6</v>
      </c>
      <c r="D21" s="7" t="s">
        <v>25</v>
      </c>
      <c r="E21" s="7"/>
      <c r="F21" s="14"/>
      <c r="G21" s="14"/>
      <c r="H21" s="14"/>
      <c r="I21" s="7"/>
      <c r="J21" s="7"/>
      <c r="K21" s="4"/>
    </row>
    <row r="22" spans="1:11" ht="18">
      <c r="A22" s="3" t="s">
        <v>55</v>
      </c>
      <c r="B22" s="7" t="s">
        <v>8</v>
      </c>
      <c r="C22" s="60">
        <v>6</v>
      </c>
      <c r="D22" s="7" t="s">
        <v>25</v>
      </c>
      <c r="E22" s="7"/>
      <c r="F22" s="7"/>
      <c r="G22" s="7"/>
      <c r="H22" s="7"/>
      <c r="I22" s="7"/>
      <c r="J22" s="7"/>
      <c r="K22" s="4"/>
    </row>
    <row r="23" spans="1:11" ht="18">
      <c r="A23" s="3" t="s">
        <v>26</v>
      </c>
      <c r="B23" s="7" t="s">
        <v>8</v>
      </c>
      <c r="C23" s="59">
        <v>50</v>
      </c>
      <c r="D23" s="7" t="s">
        <v>27</v>
      </c>
      <c r="E23" s="7"/>
      <c r="F23" s="14"/>
      <c r="G23" s="14"/>
      <c r="H23" s="14"/>
      <c r="I23" s="7"/>
      <c r="J23" s="7"/>
      <c r="K23" s="4"/>
    </row>
    <row r="24" spans="1:11" ht="18" customHeight="1">
      <c r="A24" s="3"/>
      <c r="B24" s="7" t="s">
        <v>8</v>
      </c>
      <c r="C24" s="42">
        <f>$C$23/0.3048</f>
        <v>164.04199475065616</v>
      </c>
      <c r="D24" s="43" t="s">
        <v>28</v>
      </c>
      <c r="E24" s="7"/>
      <c r="F24" s="14"/>
      <c r="G24" s="14"/>
      <c r="H24" s="14"/>
      <c r="I24" s="7"/>
      <c r="J24" s="7"/>
      <c r="K24" s="4"/>
    </row>
    <row r="25" spans="1:11" ht="18">
      <c r="A25" s="3" t="s">
        <v>29</v>
      </c>
      <c r="B25" s="7" t="s">
        <v>8</v>
      </c>
      <c r="C25" s="59">
        <v>90</v>
      </c>
      <c r="D25" s="7" t="s">
        <v>27</v>
      </c>
      <c r="E25" s="7"/>
      <c r="F25" s="14"/>
      <c r="G25" s="14"/>
      <c r="H25" s="14"/>
      <c r="I25" s="7"/>
      <c r="J25" s="7"/>
      <c r="K25" s="4"/>
    </row>
    <row r="26" spans="1:11" ht="18.75" customHeight="1">
      <c r="A26" s="3"/>
      <c r="B26" s="7" t="s">
        <v>8</v>
      </c>
      <c r="C26" s="42">
        <f>$C$25/0.3048</f>
        <v>295.2755905511811</v>
      </c>
      <c r="D26" s="43" t="s">
        <v>28</v>
      </c>
      <c r="E26" s="7"/>
      <c r="F26" s="14"/>
      <c r="G26" s="14"/>
      <c r="H26" s="14"/>
      <c r="I26" s="7"/>
      <c r="J26" s="7"/>
      <c r="K26" s="4"/>
    </row>
    <row r="27" spans="1:11" ht="18">
      <c r="A27" s="3" t="s">
        <v>56</v>
      </c>
      <c r="B27" s="7" t="s">
        <v>8</v>
      </c>
      <c r="C27" s="59">
        <v>100</v>
      </c>
      <c r="D27" s="7" t="s">
        <v>27</v>
      </c>
      <c r="E27" s="7"/>
      <c r="F27" s="7"/>
      <c r="G27" s="7"/>
      <c r="H27" s="7"/>
      <c r="I27" s="7"/>
      <c r="J27" s="7"/>
      <c r="K27" s="4"/>
    </row>
    <row r="28" spans="1:11" ht="20.25" customHeight="1">
      <c r="A28" s="3"/>
      <c r="B28" s="7" t="s">
        <v>8</v>
      </c>
      <c r="C28" s="42">
        <f>$C$27/0.3048</f>
        <v>328.0839895013123</v>
      </c>
      <c r="D28" s="43" t="s">
        <v>28</v>
      </c>
      <c r="E28" s="7"/>
      <c r="F28" s="7"/>
      <c r="G28" s="7"/>
      <c r="H28" s="7"/>
      <c r="I28" s="7"/>
      <c r="J28" s="7"/>
      <c r="K28" s="4"/>
    </row>
    <row r="29" spans="1:11" ht="15">
      <c r="A29" s="44" t="s">
        <v>18</v>
      </c>
      <c r="B29" s="36" t="s">
        <v>8</v>
      </c>
      <c r="C29" s="36">
        <v>120</v>
      </c>
      <c r="D29" s="41"/>
      <c r="E29" s="14" t="s">
        <v>30</v>
      </c>
      <c r="F29" s="7"/>
      <c r="G29" s="7"/>
      <c r="H29" s="7"/>
      <c r="I29" s="7"/>
      <c r="J29" s="7"/>
      <c r="K29" s="4"/>
    </row>
    <row r="30" spans="1:11" ht="17.25">
      <c r="A30" s="3" t="s">
        <v>22</v>
      </c>
      <c r="B30" s="12" t="s">
        <v>8</v>
      </c>
      <c r="C30" s="13" t="s">
        <v>31</v>
      </c>
      <c r="D30" s="13"/>
      <c r="E30" s="14" t="s">
        <v>32</v>
      </c>
      <c r="F30" s="14"/>
      <c r="G30" s="14"/>
      <c r="H30" s="14"/>
      <c r="I30" s="7"/>
      <c r="J30" s="7"/>
      <c r="K30" s="4"/>
    </row>
    <row r="31" spans="1:11" ht="15">
      <c r="A31" s="87" t="s">
        <v>35</v>
      </c>
      <c r="B31" s="89"/>
      <c r="C31" s="88"/>
      <c r="D31" s="90"/>
      <c r="E31" s="14"/>
      <c r="F31" s="14"/>
      <c r="G31" s="14"/>
      <c r="H31" s="14"/>
      <c r="I31" s="14"/>
      <c r="J31" s="7"/>
      <c r="K31" s="4"/>
    </row>
    <row r="32" spans="1:11" ht="15">
      <c r="A32" s="3" t="s">
        <v>10</v>
      </c>
      <c r="B32" s="7" t="s">
        <v>8</v>
      </c>
      <c r="C32" s="59">
        <v>0</v>
      </c>
      <c r="D32" s="7" t="s">
        <v>27</v>
      </c>
      <c r="E32" s="7"/>
      <c r="F32" s="14"/>
      <c r="G32" s="14"/>
      <c r="H32" s="14"/>
      <c r="I32" s="14"/>
      <c r="J32" s="7"/>
      <c r="K32" s="4"/>
    </row>
    <row r="33" spans="1:11" ht="15">
      <c r="A33" s="8"/>
      <c r="B33" s="7" t="s">
        <v>8</v>
      </c>
      <c r="C33" s="57">
        <f>$C$32/0.3048</f>
        <v>0</v>
      </c>
      <c r="D33" s="48" t="s">
        <v>28</v>
      </c>
      <c r="E33" s="25"/>
      <c r="F33" s="14"/>
      <c r="G33" s="14"/>
      <c r="H33" s="14"/>
      <c r="I33" s="14"/>
      <c r="J33" s="7"/>
      <c r="K33" s="4"/>
    </row>
    <row r="34" spans="1:11" ht="15">
      <c r="A34" s="3"/>
      <c r="B34" s="12"/>
      <c r="C34" s="7"/>
      <c r="D34" s="17"/>
      <c r="E34" s="9"/>
      <c r="F34" s="14"/>
      <c r="G34" s="14"/>
      <c r="H34" s="14"/>
      <c r="I34" s="14"/>
      <c r="J34" s="7"/>
      <c r="K34" s="4"/>
    </row>
    <row r="35" spans="1:11" ht="15">
      <c r="A35" s="16" t="s">
        <v>36</v>
      </c>
      <c r="B35" s="12"/>
      <c r="C35" s="10"/>
      <c r="D35" s="28"/>
      <c r="E35" s="11"/>
      <c r="F35" s="14"/>
      <c r="G35" s="14"/>
      <c r="H35" s="14"/>
      <c r="I35" s="14"/>
      <c r="J35" s="7"/>
      <c r="K35" s="4"/>
    </row>
    <row r="36" spans="1:11" ht="18">
      <c r="A36" s="3" t="s">
        <v>12</v>
      </c>
      <c r="B36" s="7" t="s">
        <v>8</v>
      </c>
      <c r="C36" s="59">
        <v>6.9</v>
      </c>
      <c r="D36" s="7" t="s">
        <v>37</v>
      </c>
      <c r="E36" s="11"/>
      <c r="F36" s="14"/>
      <c r="G36" s="14"/>
      <c r="H36" s="14"/>
      <c r="I36" s="14"/>
      <c r="J36" s="7"/>
      <c r="K36" s="4"/>
    </row>
    <row r="37" spans="1:11" ht="15">
      <c r="A37" s="8"/>
      <c r="B37" s="7" t="s">
        <v>8</v>
      </c>
      <c r="C37" s="57">
        <f>C36/0.09806/0.3048</f>
        <v>230.85657021813742</v>
      </c>
      <c r="D37" s="48" t="s">
        <v>28</v>
      </c>
      <c r="E37" s="14"/>
      <c r="F37" s="14"/>
      <c r="G37" s="14"/>
      <c r="H37" s="14"/>
      <c r="I37" s="14"/>
      <c r="J37" s="7"/>
      <c r="K37" s="4"/>
    </row>
    <row r="38" spans="1:11" ht="15">
      <c r="A38" s="16"/>
      <c r="B38" s="12"/>
      <c r="C38" s="48"/>
      <c r="D38" s="48"/>
      <c r="E38" s="33"/>
      <c r="F38" s="14"/>
      <c r="G38" s="14"/>
      <c r="H38" s="14"/>
      <c r="I38" s="14"/>
      <c r="J38" s="7"/>
      <c r="K38" s="4"/>
    </row>
    <row r="39" spans="1:11" ht="15">
      <c r="A39" s="16" t="s">
        <v>38</v>
      </c>
      <c r="B39" s="12"/>
      <c r="C39" s="10"/>
      <c r="D39" s="28"/>
      <c r="E39" s="14"/>
      <c r="F39" s="14"/>
      <c r="G39" s="14"/>
      <c r="H39" s="14"/>
      <c r="I39" s="14"/>
      <c r="J39" s="7"/>
      <c r="K39" s="4"/>
    </row>
    <row r="40" spans="1:11" ht="15">
      <c r="A40" s="6" t="s">
        <v>46</v>
      </c>
      <c r="B40" s="19"/>
      <c r="C40" s="7"/>
      <c r="D40" s="20"/>
      <c r="E40" s="7"/>
      <c r="F40" s="14"/>
      <c r="G40" s="14"/>
      <c r="H40" s="14"/>
      <c r="I40" s="14"/>
      <c r="J40" s="7"/>
      <c r="K40" s="4"/>
    </row>
    <row r="41" spans="1:11" ht="18">
      <c r="A41" s="3" t="s">
        <v>39</v>
      </c>
      <c r="B41" s="12" t="s">
        <v>8</v>
      </c>
      <c r="C41" s="45">
        <f>4.52*($C$17^1.85)/($C$29^1.85)/($C$20^4.87)</f>
        <v>0.013800296490441063</v>
      </c>
      <c r="D41" s="10" t="s">
        <v>40</v>
      </c>
      <c r="E41" s="14"/>
      <c r="F41" s="14"/>
      <c r="G41" s="14"/>
      <c r="H41" s="14"/>
      <c r="I41" s="14"/>
      <c r="J41" s="7"/>
      <c r="K41" s="4"/>
    </row>
    <row r="42" spans="1:11" ht="15.75" customHeight="1">
      <c r="A42" s="44" t="s">
        <v>41</v>
      </c>
      <c r="B42" s="12" t="s">
        <v>8</v>
      </c>
      <c r="C42" s="45">
        <f>4.52*($C$18^1.85)/($C$29^1.85)/($C$21^4.87)</f>
        <v>0.02177308046335534</v>
      </c>
      <c r="D42" s="10" t="s">
        <v>40</v>
      </c>
      <c r="E42" s="14"/>
      <c r="F42" s="7"/>
      <c r="G42" s="7"/>
      <c r="H42" s="7"/>
      <c r="I42" s="7"/>
      <c r="J42" s="7"/>
      <c r="K42" s="4"/>
    </row>
    <row r="43" spans="1:11" ht="15.75" customHeight="1">
      <c r="A43" s="3" t="s">
        <v>57</v>
      </c>
      <c r="B43" s="12" t="s">
        <v>8</v>
      </c>
      <c r="C43" s="45">
        <f>4.52*($C$19^1.85)/($C$29^1.85)/($C$22^4.87)</f>
        <v>0.010283739059318708</v>
      </c>
      <c r="D43" s="10" t="s">
        <v>40</v>
      </c>
      <c r="E43" s="14"/>
      <c r="F43" s="7"/>
      <c r="G43" s="7"/>
      <c r="H43" s="7"/>
      <c r="I43" s="7"/>
      <c r="J43" s="7"/>
      <c r="K43" s="4"/>
    </row>
    <row r="44" spans="1:11" ht="12.75" customHeight="1">
      <c r="A44" s="3"/>
      <c r="B44" s="12"/>
      <c r="C44" s="10"/>
      <c r="D44" s="28"/>
      <c r="E44" s="11"/>
      <c r="F44" s="11"/>
      <c r="G44" s="7"/>
      <c r="H44" s="7"/>
      <c r="I44" s="7"/>
      <c r="J44" s="7"/>
      <c r="K44" s="4"/>
    </row>
    <row r="45" spans="1:11" ht="18">
      <c r="A45" s="3" t="s">
        <v>42</v>
      </c>
      <c r="B45" s="12" t="s">
        <v>8</v>
      </c>
      <c r="C45" s="46">
        <f>$C$41*$C$24</f>
        <v>2.2638281644424314</v>
      </c>
      <c r="D45" s="10" t="s">
        <v>44</v>
      </c>
      <c r="E45" s="22"/>
      <c r="F45" s="15"/>
      <c r="G45" s="7"/>
      <c r="H45" s="7"/>
      <c r="I45" s="7"/>
      <c r="J45" s="7"/>
      <c r="K45" s="4"/>
    </row>
    <row r="46" spans="1:11" ht="18">
      <c r="A46" s="3" t="s">
        <v>43</v>
      </c>
      <c r="B46" s="7" t="s">
        <v>8</v>
      </c>
      <c r="C46" s="47">
        <f>$C$42*$C$26</f>
        <v>6.4290591919356315</v>
      </c>
      <c r="D46" s="7" t="s">
        <v>44</v>
      </c>
      <c r="E46" s="22"/>
      <c r="F46" s="15"/>
      <c r="G46" s="7"/>
      <c r="H46" s="7"/>
      <c r="I46" s="7"/>
      <c r="J46" s="7"/>
      <c r="K46" s="4"/>
    </row>
    <row r="47" spans="1:11" ht="18">
      <c r="A47" s="3" t="s">
        <v>58</v>
      </c>
      <c r="B47" s="7" t="s">
        <v>8</v>
      </c>
      <c r="C47" s="47">
        <f>$C$43*$C$28</f>
        <v>3.3739301375717545</v>
      </c>
      <c r="D47" s="7" t="s">
        <v>44</v>
      </c>
      <c r="E47" s="22"/>
      <c r="F47" s="15"/>
      <c r="G47" s="7"/>
      <c r="H47" s="7"/>
      <c r="I47" s="7"/>
      <c r="J47" s="7"/>
      <c r="K47" s="4"/>
    </row>
    <row r="48" spans="1:11" ht="13.5" customHeight="1">
      <c r="A48" s="3"/>
      <c r="B48" s="7"/>
      <c r="C48" s="47"/>
      <c r="D48" s="7"/>
      <c r="E48" s="22"/>
      <c r="F48" s="15"/>
      <c r="G48" s="7"/>
      <c r="H48" s="7"/>
      <c r="I48" s="7"/>
      <c r="J48" s="7"/>
      <c r="K48" s="4"/>
    </row>
    <row r="49" spans="1:11" ht="18">
      <c r="A49" s="3" t="s">
        <v>45</v>
      </c>
      <c r="B49" s="19" t="s">
        <v>8</v>
      </c>
      <c r="C49" s="27">
        <f>$C$46+$C$45+$C$47</f>
        <v>12.066817493949817</v>
      </c>
      <c r="D49" s="49" t="s">
        <v>44</v>
      </c>
      <c r="E49" s="7"/>
      <c r="F49" s="14"/>
      <c r="G49" s="14"/>
      <c r="H49" s="14"/>
      <c r="I49" s="14"/>
      <c r="J49" s="7"/>
      <c r="K49" s="4"/>
    </row>
    <row r="50" spans="1:11" ht="15">
      <c r="A50" s="16"/>
      <c r="B50" s="7" t="s">
        <v>8</v>
      </c>
      <c r="C50" s="7">
        <f>$C$49*0.06895</f>
        <v>0.8320070662078398</v>
      </c>
      <c r="D50" s="7" t="s">
        <v>37</v>
      </c>
      <c r="E50" s="7"/>
      <c r="F50" s="14"/>
      <c r="G50" s="14"/>
      <c r="H50" s="14"/>
      <c r="I50" s="14"/>
      <c r="J50" s="7"/>
      <c r="K50" s="4"/>
    </row>
    <row r="51" spans="1:11" ht="15.75" thickBot="1">
      <c r="A51" s="55"/>
      <c r="B51" s="54" t="s">
        <v>8</v>
      </c>
      <c r="C51" s="58">
        <f>$C$50/0.09806/0.3048</f>
        <v>27.836854739419806</v>
      </c>
      <c r="D51" s="56" t="s">
        <v>28</v>
      </c>
      <c r="E51" s="54"/>
      <c r="F51" s="32"/>
      <c r="G51" s="32"/>
      <c r="H51" s="32"/>
      <c r="I51" s="32"/>
      <c r="J51" s="54"/>
      <c r="K51" s="5"/>
    </row>
    <row r="52" spans="1:13" ht="15.75" thickTop="1">
      <c r="A52" s="7"/>
      <c r="B52" s="12"/>
      <c r="C52" s="10"/>
      <c r="D52" s="10"/>
      <c r="E52" s="11"/>
      <c r="F52" s="7"/>
      <c r="G52" s="7"/>
      <c r="H52" s="7"/>
      <c r="I52" s="7"/>
      <c r="J52" s="7"/>
      <c r="K52" s="7"/>
      <c r="L52" s="7"/>
      <c r="M52" s="7"/>
    </row>
    <row r="53" spans="1:13" ht="15">
      <c r="A53" s="7"/>
      <c r="B53" s="12"/>
      <c r="C53" s="10"/>
      <c r="D53" s="10"/>
      <c r="E53" s="11"/>
      <c r="F53" s="7"/>
      <c r="G53" s="7"/>
      <c r="H53" s="7"/>
      <c r="I53" s="7"/>
      <c r="J53" s="7"/>
      <c r="K53" s="7"/>
      <c r="L53" s="7"/>
      <c r="M53" s="7"/>
    </row>
    <row r="54" spans="1:13" ht="15">
      <c r="A54" s="7"/>
      <c r="B54" s="12"/>
      <c r="C54" s="10"/>
      <c r="D54" s="10"/>
      <c r="E54" s="11"/>
      <c r="F54" s="7"/>
      <c r="G54" s="7"/>
      <c r="H54" s="7"/>
      <c r="I54" s="7"/>
      <c r="J54" s="7"/>
      <c r="K54" s="7"/>
      <c r="L54" s="7"/>
      <c r="M54" s="7"/>
    </row>
    <row r="55" spans="1:13" ht="15">
      <c r="A55" s="7"/>
      <c r="B55" s="12"/>
      <c r="C55" s="10"/>
      <c r="D55" s="10"/>
      <c r="E55" s="11"/>
      <c r="F55" s="7"/>
      <c r="G55" s="7"/>
      <c r="H55" s="7"/>
      <c r="I55" s="7"/>
      <c r="J55" s="7"/>
      <c r="K55" s="7"/>
      <c r="L55" s="7"/>
      <c r="M55" s="7"/>
    </row>
    <row r="56" spans="1:12" ht="15">
      <c r="A56" s="7"/>
      <c r="B56" s="12"/>
      <c r="C56" s="10"/>
      <c r="D56" s="10"/>
      <c r="E56" s="11"/>
      <c r="F56" s="7"/>
      <c r="G56" s="7"/>
      <c r="H56" s="7"/>
      <c r="I56" s="7"/>
      <c r="J56" s="7"/>
      <c r="K56" s="7"/>
      <c r="L56" s="7"/>
    </row>
    <row r="57" spans="1:13" ht="15">
      <c r="A57" s="7"/>
      <c r="B57" s="12"/>
      <c r="C57" s="10"/>
      <c r="D57" s="10"/>
      <c r="E57" s="11"/>
      <c r="F57" s="9"/>
      <c r="G57" s="7"/>
      <c r="H57" s="7"/>
      <c r="I57" s="7"/>
      <c r="J57" s="7"/>
      <c r="K57" s="7"/>
      <c r="L57" s="7"/>
      <c r="M57" s="7"/>
    </row>
    <row r="58" spans="1:13" ht="15">
      <c r="A58" s="7"/>
      <c r="B58" s="9"/>
      <c r="C58" s="7"/>
      <c r="D58" s="21"/>
      <c r="E58" s="22"/>
      <c r="F58" s="7"/>
      <c r="G58" s="7"/>
      <c r="H58" s="7"/>
      <c r="I58" s="7"/>
      <c r="J58" s="7"/>
      <c r="K58" s="7"/>
      <c r="L58" s="7"/>
      <c r="M58" s="7"/>
    </row>
    <row r="59" spans="1:13" ht="15">
      <c r="A59" s="7"/>
      <c r="B59" s="12"/>
      <c r="C59" s="7"/>
      <c r="D59" s="17"/>
      <c r="E59" s="7"/>
      <c r="F59" s="7"/>
      <c r="G59" s="7"/>
      <c r="H59" s="7"/>
      <c r="I59" s="7"/>
      <c r="J59" s="7"/>
      <c r="K59" s="7"/>
      <c r="L59" s="7"/>
      <c r="M59" s="7"/>
    </row>
    <row r="60" spans="1:13" ht="15">
      <c r="A60" s="9"/>
      <c r="B60" s="18"/>
      <c r="C60" s="7"/>
      <c r="D60" s="21"/>
      <c r="E60" s="22"/>
      <c r="F60" s="7"/>
      <c r="G60" s="7"/>
      <c r="H60" s="7"/>
      <c r="I60" s="7"/>
      <c r="J60" s="7"/>
      <c r="K60" s="7"/>
      <c r="L60" s="7"/>
      <c r="M60" s="7"/>
    </row>
    <row r="61" spans="1:13" ht="15">
      <c r="A61" s="53"/>
      <c r="B61" s="7"/>
      <c r="C61" s="9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13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1:13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13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1:13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1:13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1:13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1:13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1:13" ht="15">
      <c r="A70" s="7"/>
      <c r="B70" s="7"/>
      <c r="C70" s="9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1:13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13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5" ht="15">
      <c r="A80" s="7"/>
      <c r="B80" s="7"/>
      <c r="C80" s="7"/>
      <c r="D80" s="7"/>
      <c r="E80" s="7"/>
    </row>
    <row r="81" spans="1:5" ht="15">
      <c r="A81" s="7"/>
      <c r="B81" s="7"/>
      <c r="C81" s="7"/>
      <c r="D81" s="7"/>
      <c r="E81" s="7"/>
    </row>
    <row r="82" spans="1:5" ht="15">
      <c r="A82" s="7"/>
      <c r="B82" s="7"/>
      <c r="C82" s="7"/>
      <c r="D82" s="7"/>
      <c r="E82" s="7"/>
    </row>
    <row r="83" spans="1:5" ht="15">
      <c r="A83" s="7"/>
      <c r="B83" s="7"/>
      <c r="C83" s="7"/>
      <c r="D83" s="7"/>
      <c r="E83" s="7"/>
    </row>
    <row r="84" spans="1:5" ht="15">
      <c r="A84" s="7"/>
      <c r="B84" s="7"/>
      <c r="C84" s="7"/>
      <c r="D84" s="7"/>
      <c r="E84" s="7"/>
    </row>
    <row r="85" spans="1:5" ht="15">
      <c r="A85" s="7"/>
      <c r="B85" s="7"/>
      <c r="C85" s="7"/>
      <c r="D85" s="7"/>
      <c r="E85" s="7"/>
    </row>
    <row r="86" spans="1:5" ht="15">
      <c r="A86" s="7"/>
      <c r="B86" s="7"/>
      <c r="C86" s="7"/>
      <c r="D86" s="7"/>
      <c r="E86" s="7"/>
    </row>
    <row r="87" spans="1:5" ht="15">
      <c r="A87" s="7"/>
      <c r="B87" s="7"/>
      <c r="C87" s="7"/>
      <c r="D87" s="7"/>
      <c r="E87" s="7"/>
    </row>
    <row r="88" spans="1:5" ht="15">
      <c r="A88" s="7"/>
      <c r="B88" s="7"/>
      <c r="C88" s="7"/>
      <c r="D88" s="7"/>
      <c r="E88" s="7"/>
    </row>
    <row r="89" spans="1:5" ht="15">
      <c r="A89" s="7"/>
      <c r="B89" s="7"/>
      <c r="C89" s="7"/>
      <c r="D89" s="7"/>
      <c r="E89" s="7"/>
    </row>
    <row r="90" spans="1:5" ht="15">
      <c r="A90" s="7"/>
      <c r="B90" s="7"/>
      <c r="C90" s="7"/>
      <c r="D90" s="7"/>
      <c r="E90" s="7"/>
    </row>
    <row r="91" spans="1:5" ht="15">
      <c r="A91" s="7"/>
      <c r="B91" s="7"/>
      <c r="C91" s="7"/>
      <c r="D91" s="7"/>
      <c r="E91" s="7"/>
    </row>
    <row r="92" spans="1:5" ht="15">
      <c r="A92" s="7"/>
      <c r="B92" s="7"/>
      <c r="C92" s="7"/>
      <c r="D92" s="7"/>
      <c r="E92" s="7"/>
    </row>
  </sheetData>
  <sheetProtection/>
  <mergeCells count="4">
    <mergeCell ref="E3:F3"/>
    <mergeCell ref="B4:I4"/>
    <mergeCell ref="B5:I5"/>
    <mergeCell ref="A1:K2"/>
  </mergeCells>
  <printOptions horizontalCentered="1" verticalCentered="1"/>
  <pageMargins left="0" right="0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5"/>
  <sheetViews>
    <sheetView workbookViewId="0" topLeftCell="A1">
      <selection activeCell="C27" sqref="C27"/>
    </sheetView>
  </sheetViews>
  <sheetFormatPr defaultColWidth="9.140625" defaultRowHeight="15"/>
  <cols>
    <col min="1" max="1" width="22.421875" style="1" customWidth="1"/>
    <col min="2" max="2" width="12.140625" style="1" customWidth="1"/>
    <col min="3" max="3" width="9.57421875" style="1" customWidth="1"/>
    <col min="4" max="4" width="13.00390625" style="1" customWidth="1"/>
    <col min="5" max="5" width="7.57421875" style="1" customWidth="1"/>
    <col min="6" max="6" width="5.140625" style="1" customWidth="1"/>
    <col min="7" max="7" width="2.7109375" style="1" bestFit="1" customWidth="1"/>
    <col min="8" max="8" width="2.8515625" style="1" bestFit="1" customWidth="1"/>
    <col min="9" max="9" width="2.7109375" style="1" bestFit="1" customWidth="1"/>
    <col min="10" max="10" width="16.140625" style="1" customWidth="1"/>
    <col min="11" max="11" width="4.28125" style="1" bestFit="1" customWidth="1"/>
    <col min="12" max="16384" width="9.140625" style="1" customWidth="1"/>
  </cols>
  <sheetData>
    <row r="1" spans="1:11" ht="15" customHeight="1">
      <c r="A1" s="81" t="s">
        <v>64</v>
      </c>
      <c r="B1" s="82"/>
      <c r="C1" s="82"/>
      <c r="D1" s="82"/>
      <c r="E1" s="82"/>
      <c r="F1" s="82"/>
      <c r="G1" s="82"/>
      <c r="H1" s="82"/>
      <c r="I1" s="82"/>
      <c r="J1" s="82"/>
      <c r="K1" s="83"/>
    </row>
    <row r="2" spans="1:11" ht="15" customHeight="1">
      <c r="A2" s="84"/>
      <c r="B2" s="85"/>
      <c r="C2" s="85"/>
      <c r="D2" s="85"/>
      <c r="E2" s="85"/>
      <c r="F2" s="85"/>
      <c r="G2" s="85"/>
      <c r="H2" s="85"/>
      <c r="I2" s="85"/>
      <c r="J2" s="85"/>
      <c r="K2" s="86"/>
    </row>
    <row r="3" spans="1:11" ht="15.75" customHeight="1">
      <c r="A3" s="67" t="s">
        <v>0</v>
      </c>
      <c r="B3" s="68"/>
      <c r="C3" s="68" t="s">
        <v>6</v>
      </c>
      <c r="D3" s="69" t="s">
        <v>53</v>
      </c>
      <c r="E3" s="70" t="s">
        <v>7</v>
      </c>
      <c r="F3" s="71"/>
      <c r="G3" s="68">
        <v>1</v>
      </c>
      <c r="H3" s="68" t="s">
        <v>1</v>
      </c>
      <c r="I3" s="68">
        <v>2</v>
      </c>
      <c r="J3" s="68" t="s">
        <v>2</v>
      </c>
      <c r="K3" s="72"/>
    </row>
    <row r="4" spans="1:11" ht="15">
      <c r="A4" s="73" t="s">
        <v>3</v>
      </c>
      <c r="B4" s="74" t="s">
        <v>61</v>
      </c>
      <c r="C4" s="74"/>
      <c r="D4" s="74"/>
      <c r="E4" s="74"/>
      <c r="F4" s="74"/>
      <c r="G4" s="74"/>
      <c r="H4" s="74"/>
      <c r="I4" s="75"/>
      <c r="J4" s="68" t="s">
        <v>4</v>
      </c>
      <c r="K4" s="72"/>
    </row>
    <row r="5" spans="1:11" ht="15.75" thickBot="1">
      <c r="A5" s="76"/>
      <c r="B5" s="77"/>
      <c r="C5" s="77"/>
      <c r="D5" s="77"/>
      <c r="E5" s="77"/>
      <c r="F5" s="77"/>
      <c r="G5" s="77"/>
      <c r="H5" s="77"/>
      <c r="I5" s="78"/>
      <c r="J5" s="79" t="s">
        <v>5</v>
      </c>
      <c r="K5" s="80"/>
    </row>
    <row r="6" spans="1:11" ht="15.75" thickTop="1">
      <c r="A6" s="3"/>
      <c r="B6" s="9"/>
      <c r="C6" s="7"/>
      <c r="D6" s="7"/>
      <c r="E6" s="7"/>
      <c r="F6" s="7"/>
      <c r="G6" s="7"/>
      <c r="H6" s="7"/>
      <c r="I6" s="7"/>
      <c r="J6" s="7"/>
      <c r="K6" s="4"/>
    </row>
    <row r="7" spans="1:11" ht="15">
      <c r="A7" s="6" t="s">
        <v>47</v>
      </c>
      <c r="B7" s="7"/>
      <c r="C7" s="7"/>
      <c r="D7" s="7"/>
      <c r="E7" s="15"/>
      <c r="F7" s="15"/>
      <c r="G7" s="7"/>
      <c r="H7" s="7"/>
      <c r="I7" s="7"/>
      <c r="J7" s="7"/>
      <c r="K7" s="4"/>
    </row>
    <row r="8" spans="1:11" ht="15">
      <c r="A8" s="16"/>
      <c r="B8" s="7"/>
      <c r="C8" s="7"/>
      <c r="D8" s="7"/>
      <c r="E8" s="35"/>
      <c r="F8" s="15"/>
      <c r="G8" s="7"/>
      <c r="H8" s="7"/>
      <c r="I8" s="7"/>
      <c r="J8" s="7"/>
      <c r="K8" s="4"/>
    </row>
    <row r="9" spans="1:11" ht="18">
      <c r="A9" s="3" t="s">
        <v>48</v>
      </c>
      <c r="B9" s="7" t="s">
        <v>8</v>
      </c>
      <c r="C9" s="57">
        <f>1!$C$51*0.2</f>
        <v>5.567370947883962</v>
      </c>
      <c r="D9" s="21" t="s">
        <v>28</v>
      </c>
      <c r="E9" s="9" t="s">
        <v>49</v>
      </c>
      <c r="F9" s="15"/>
      <c r="G9" s="7"/>
      <c r="H9" s="7"/>
      <c r="I9" s="7"/>
      <c r="J9" s="7"/>
      <c r="K9" s="4"/>
    </row>
    <row r="10" spans="1:11" ht="15.75" customHeight="1">
      <c r="A10" s="3"/>
      <c r="B10" s="36"/>
      <c r="C10" s="37"/>
      <c r="D10" s="38"/>
      <c r="E10" s="38"/>
      <c r="F10" s="7"/>
      <c r="G10" s="7"/>
      <c r="H10" s="7"/>
      <c r="I10" s="7"/>
      <c r="J10" s="7"/>
      <c r="K10" s="4"/>
    </row>
    <row r="11" spans="1:11" ht="15">
      <c r="A11" s="16" t="s">
        <v>50</v>
      </c>
      <c r="B11" s="36"/>
      <c r="C11" s="37"/>
      <c r="D11" s="38"/>
      <c r="E11" s="38"/>
      <c r="F11" s="15"/>
      <c r="G11" s="7"/>
      <c r="H11" s="7"/>
      <c r="I11" s="7"/>
      <c r="J11" s="7"/>
      <c r="K11" s="4"/>
    </row>
    <row r="12" spans="1:11" ht="15">
      <c r="A12" s="3"/>
      <c r="B12" s="12"/>
      <c r="C12" s="39"/>
      <c r="D12" s="10"/>
      <c r="E12" s="14"/>
      <c r="F12" s="15"/>
      <c r="G12" s="7"/>
      <c r="H12" s="7"/>
      <c r="I12" s="7"/>
      <c r="J12" s="7"/>
      <c r="K12" s="4"/>
    </row>
    <row r="13" spans="1:11" ht="18">
      <c r="A13" s="3" t="s">
        <v>51</v>
      </c>
      <c r="B13" s="7" t="s">
        <v>8</v>
      </c>
      <c r="C13" s="9" t="s">
        <v>52</v>
      </c>
      <c r="D13" s="24"/>
      <c r="E13" s="7"/>
      <c r="F13" s="14"/>
      <c r="G13" s="14"/>
      <c r="H13" s="14"/>
      <c r="I13" s="14"/>
      <c r="J13" s="7"/>
      <c r="K13" s="4"/>
    </row>
    <row r="14" spans="1:11" ht="15">
      <c r="A14" s="3"/>
      <c r="B14" s="12" t="s">
        <v>8</v>
      </c>
      <c r="C14" s="48">
        <f>1!$C$33+1!$C$37+1!$C$51+2!$C$9</f>
        <v>264.26079590544117</v>
      </c>
      <c r="D14" s="48" t="s">
        <v>28</v>
      </c>
      <c r="E14" s="26"/>
      <c r="F14" s="14"/>
      <c r="G14" s="14"/>
      <c r="H14" s="14"/>
      <c r="I14" s="14"/>
      <c r="J14" s="7"/>
      <c r="K14" s="4"/>
    </row>
    <row r="15" spans="1:11" ht="15">
      <c r="A15" s="3"/>
      <c r="B15" s="36" t="s">
        <v>8</v>
      </c>
      <c r="C15" s="48">
        <f>$C$14*0.3048</f>
        <v>80.54669059197848</v>
      </c>
      <c r="D15" s="48" t="s">
        <v>27</v>
      </c>
      <c r="E15" s="35"/>
      <c r="F15" s="14"/>
      <c r="G15" s="14"/>
      <c r="H15" s="14"/>
      <c r="I15" s="14"/>
      <c r="J15" s="7"/>
      <c r="K15" s="4"/>
    </row>
    <row r="16" spans="1:11" ht="15">
      <c r="A16" s="16"/>
      <c r="B16" s="12" t="s">
        <v>8</v>
      </c>
      <c r="C16" s="48">
        <f>$C$15*0.09806</f>
        <v>7.898408479449409</v>
      </c>
      <c r="D16" s="48" t="s">
        <v>37</v>
      </c>
      <c r="E16" s="48"/>
      <c r="F16" s="14"/>
      <c r="G16" s="14"/>
      <c r="H16" s="14"/>
      <c r="I16" s="14"/>
      <c r="J16" s="7"/>
      <c r="K16" s="4"/>
    </row>
    <row r="17" spans="1:11" ht="15">
      <c r="A17" s="16"/>
      <c r="B17" s="7" t="s">
        <v>8</v>
      </c>
      <c r="C17" s="48">
        <f>$C$16/0.06895</f>
        <v>114.55269730891094</v>
      </c>
      <c r="D17" s="48" t="s">
        <v>44</v>
      </c>
      <c r="E17" s="40"/>
      <c r="F17" s="7"/>
      <c r="G17" s="7"/>
      <c r="H17" s="7"/>
      <c r="I17" s="7"/>
      <c r="J17" s="7"/>
      <c r="K17" s="4"/>
    </row>
    <row r="18" spans="1:11" ht="15">
      <c r="A18" s="8"/>
      <c r="B18" s="19"/>
      <c r="C18" s="7"/>
      <c r="D18" s="20"/>
      <c r="E18" s="14"/>
      <c r="F18" s="14"/>
      <c r="G18" s="14"/>
      <c r="H18" s="14"/>
      <c r="I18" s="7"/>
      <c r="J18" s="7"/>
      <c r="K18" s="4"/>
    </row>
    <row r="19" spans="1:11" ht="15" customHeight="1">
      <c r="A19" s="3"/>
      <c r="B19" s="19"/>
      <c r="C19" s="7"/>
      <c r="D19" s="20"/>
      <c r="E19" s="14"/>
      <c r="F19" s="14"/>
      <c r="G19" s="14"/>
      <c r="H19" s="14"/>
      <c r="I19" s="7"/>
      <c r="J19" s="7"/>
      <c r="K19" s="4"/>
    </row>
    <row r="20" spans="1:11" ht="15" customHeight="1">
      <c r="A20" s="3"/>
      <c r="B20" s="61" t="s">
        <v>63</v>
      </c>
      <c r="C20" s="63">
        <f>CEILING($C$17,10)</f>
        <v>120</v>
      </c>
      <c r="D20" s="63"/>
      <c r="E20" s="65" t="s">
        <v>44</v>
      </c>
      <c r="F20" s="14"/>
      <c r="G20" s="14"/>
      <c r="H20" s="14"/>
      <c r="I20" s="7"/>
      <c r="J20" s="7"/>
      <c r="K20" s="4"/>
    </row>
    <row r="21" spans="1:11" ht="15" customHeight="1">
      <c r="A21" s="3"/>
      <c r="B21" s="62"/>
      <c r="C21" s="64"/>
      <c r="D21" s="64"/>
      <c r="E21" s="66"/>
      <c r="F21" s="7"/>
      <c r="G21" s="7"/>
      <c r="H21" s="7"/>
      <c r="I21" s="7"/>
      <c r="J21" s="7"/>
      <c r="K21" s="4"/>
    </row>
    <row r="22" spans="1:11" ht="15">
      <c r="A22" s="3"/>
      <c r="B22" s="7"/>
      <c r="C22" s="7"/>
      <c r="D22" s="7"/>
      <c r="E22" s="7"/>
      <c r="F22" s="14"/>
      <c r="G22" s="14"/>
      <c r="H22" s="14"/>
      <c r="I22" s="7"/>
      <c r="J22" s="7"/>
      <c r="K22" s="4"/>
    </row>
    <row r="23" spans="1:11" ht="15">
      <c r="A23" s="3"/>
      <c r="B23" s="7"/>
      <c r="C23" s="42"/>
      <c r="D23" s="43"/>
      <c r="E23" s="7"/>
      <c r="F23" s="14"/>
      <c r="G23" s="14"/>
      <c r="H23" s="14"/>
      <c r="I23" s="7"/>
      <c r="J23" s="7"/>
      <c r="K23" s="4"/>
    </row>
    <row r="24" spans="1:11" ht="15">
      <c r="A24" s="3"/>
      <c r="B24" s="7"/>
      <c r="C24" s="7"/>
      <c r="D24" s="7"/>
      <c r="E24" s="7"/>
      <c r="F24" s="7"/>
      <c r="G24" s="7"/>
      <c r="H24" s="7"/>
      <c r="I24" s="7"/>
      <c r="J24" s="7"/>
      <c r="K24" s="4"/>
    </row>
    <row r="25" spans="1:11" ht="15">
      <c r="A25" s="3"/>
      <c r="B25" s="7"/>
      <c r="C25" s="42"/>
      <c r="D25" s="43"/>
      <c r="E25" s="7"/>
      <c r="F25" s="7"/>
      <c r="G25" s="7"/>
      <c r="H25" s="7"/>
      <c r="I25" s="7"/>
      <c r="J25" s="7"/>
      <c r="K25" s="4"/>
    </row>
    <row r="26" spans="1:11" ht="15">
      <c r="A26" s="44"/>
      <c r="B26" s="36"/>
      <c r="C26" s="36"/>
      <c r="D26" s="41"/>
      <c r="E26" s="14"/>
      <c r="F26" s="7"/>
      <c r="G26" s="7"/>
      <c r="H26" s="7"/>
      <c r="I26" s="7"/>
      <c r="J26" s="7"/>
      <c r="K26" s="4"/>
    </row>
    <row r="27" spans="1:11" ht="15">
      <c r="A27" s="3"/>
      <c r="B27" s="12"/>
      <c r="C27" s="13"/>
      <c r="D27" s="13"/>
      <c r="E27" s="14"/>
      <c r="F27" s="14"/>
      <c r="G27" s="14"/>
      <c r="H27" s="14"/>
      <c r="I27" s="7"/>
      <c r="J27" s="7"/>
      <c r="K27" s="4"/>
    </row>
    <row r="28" spans="1:11" ht="15">
      <c r="A28" s="23"/>
      <c r="B28" s="7"/>
      <c r="C28" s="10"/>
      <c r="D28" s="27"/>
      <c r="E28" s="11"/>
      <c r="F28" s="14"/>
      <c r="G28" s="14"/>
      <c r="H28" s="14"/>
      <c r="I28" s="14"/>
      <c r="J28" s="7"/>
      <c r="K28" s="4"/>
    </row>
    <row r="29" spans="1:11" ht="15">
      <c r="A29" s="16"/>
      <c r="B29" s="12"/>
      <c r="C29" s="10"/>
      <c r="D29" s="28"/>
      <c r="E29" s="14"/>
      <c r="F29" s="14"/>
      <c r="G29" s="14"/>
      <c r="H29" s="14"/>
      <c r="I29" s="14"/>
      <c r="J29" s="7"/>
      <c r="K29" s="4"/>
    </row>
    <row r="30" spans="1:11" ht="15">
      <c r="A30" s="16"/>
      <c r="B30" s="12"/>
      <c r="C30" s="10"/>
      <c r="D30" s="28"/>
      <c r="E30" s="14"/>
      <c r="F30" s="14"/>
      <c r="G30" s="14"/>
      <c r="H30" s="14"/>
      <c r="I30" s="14"/>
      <c r="J30" s="7"/>
      <c r="K30" s="4"/>
    </row>
    <row r="31" spans="1:11" ht="15">
      <c r="A31" s="3"/>
      <c r="B31" s="7"/>
      <c r="C31" s="7"/>
      <c r="D31" s="7"/>
      <c r="E31" s="7"/>
      <c r="F31" s="14"/>
      <c r="G31" s="14"/>
      <c r="H31" s="14"/>
      <c r="I31" s="14"/>
      <c r="J31" s="7"/>
      <c r="K31" s="4"/>
    </row>
    <row r="32" spans="1:11" ht="15">
      <c r="A32" s="8"/>
      <c r="B32" s="7"/>
      <c r="C32" s="48"/>
      <c r="D32" s="48"/>
      <c r="E32" s="25"/>
      <c r="F32" s="14"/>
      <c r="G32" s="14"/>
      <c r="H32" s="14"/>
      <c r="I32" s="14"/>
      <c r="J32" s="7"/>
      <c r="K32" s="4"/>
    </row>
    <row r="33" spans="1:11" ht="15">
      <c r="A33" s="3"/>
      <c r="B33" s="12"/>
      <c r="C33" s="7"/>
      <c r="D33" s="17"/>
      <c r="E33" s="9"/>
      <c r="F33" s="14"/>
      <c r="G33" s="14"/>
      <c r="H33" s="14"/>
      <c r="I33" s="14"/>
      <c r="J33" s="7"/>
      <c r="K33" s="4"/>
    </row>
    <row r="34" spans="1:11" ht="15">
      <c r="A34" s="16"/>
      <c r="B34" s="12"/>
      <c r="C34" s="10"/>
      <c r="D34" s="28"/>
      <c r="E34" s="11"/>
      <c r="F34" s="14"/>
      <c r="G34" s="14"/>
      <c r="H34" s="14"/>
      <c r="I34" s="14"/>
      <c r="J34" s="7"/>
      <c r="K34" s="4"/>
    </row>
    <row r="35" spans="1:11" ht="15">
      <c r="A35" s="16"/>
      <c r="B35" s="12"/>
      <c r="C35" s="10"/>
      <c r="D35" s="28"/>
      <c r="E35" s="26"/>
      <c r="F35" s="7"/>
      <c r="G35" s="7"/>
      <c r="H35" s="7"/>
      <c r="I35" s="7"/>
      <c r="J35" s="7"/>
      <c r="K35" s="4"/>
    </row>
    <row r="36" spans="1:11" ht="15">
      <c r="A36" s="3"/>
      <c r="B36" s="7"/>
      <c r="C36" s="7"/>
      <c r="D36" s="7"/>
      <c r="E36" s="11"/>
      <c r="F36" s="14"/>
      <c r="G36" s="14"/>
      <c r="H36" s="14"/>
      <c r="I36" s="14"/>
      <c r="J36" s="7"/>
      <c r="K36" s="4"/>
    </row>
    <row r="37" spans="1:11" ht="15">
      <c r="A37" s="8"/>
      <c r="B37" s="7"/>
      <c r="C37" s="48"/>
      <c r="D37" s="48"/>
      <c r="E37" s="14"/>
      <c r="F37" s="14"/>
      <c r="G37" s="14"/>
      <c r="H37" s="14"/>
      <c r="I37" s="14"/>
      <c r="J37" s="7"/>
      <c r="K37" s="4"/>
    </row>
    <row r="38" spans="1:11" ht="15">
      <c r="A38" s="16"/>
      <c r="B38" s="12"/>
      <c r="C38" s="48"/>
      <c r="D38" s="48"/>
      <c r="E38" s="33"/>
      <c r="F38" s="14"/>
      <c r="G38" s="14"/>
      <c r="H38" s="14"/>
      <c r="I38" s="14"/>
      <c r="J38" s="7"/>
      <c r="K38" s="4"/>
    </row>
    <row r="39" spans="1:11" ht="15">
      <c r="A39" s="16"/>
      <c r="B39" s="12"/>
      <c r="C39" s="10"/>
      <c r="D39" s="28"/>
      <c r="E39" s="14"/>
      <c r="F39" s="14"/>
      <c r="G39" s="14"/>
      <c r="H39" s="14"/>
      <c r="I39" s="14"/>
      <c r="J39" s="7"/>
      <c r="K39" s="4"/>
    </row>
    <row r="40" spans="1:11" ht="15">
      <c r="A40" s="8"/>
      <c r="B40" s="19"/>
      <c r="C40" s="7"/>
      <c r="D40" s="20"/>
      <c r="E40" s="7"/>
      <c r="F40" s="14"/>
      <c r="G40" s="14"/>
      <c r="H40" s="14"/>
      <c r="I40" s="14"/>
      <c r="J40" s="7"/>
      <c r="K40" s="4"/>
    </row>
    <row r="41" spans="1:11" ht="15">
      <c r="A41" s="6"/>
      <c r="B41" s="19"/>
      <c r="C41" s="7"/>
      <c r="D41" s="20"/>
      <c r="E41" s="7"/>
      <c r="F41" s="14"/>
      <c r="G41" s="14"/>
      <c r="H41" s="14"/>
      <c r="I41" s="14"/>
      <c r="J41" s="7"/>
      <c r="K41" s="4"/>
    </row>
    <row r="42" spans="1:11" ht="15">
      <c r="A42" s="3"/>
      <c r="B42" s="12"/>
      <c r="C42" s="45"/>
      <c r="D42" s="10"/>
      <c r="E42" s="14"/>
      <c r="F42" s="14"/>
      <c r="G42" s="14"/>
      <c r="H42" s="14"/>
      <c r="I42" s="14"/>
      <c r="J42" s="7"/>
      <c r="K42" s="4"/>
    </row>
    <row r="43" spans="1:11" ht="15.75" customHeight="1">
      <c r="A43" s="44"/>
      <c r="B43" s="12"/>
      <c r="C43" s="45"/>
      <c r="D43" s="10"/>
      <c r="E43" s="14"/>
      <c r="F43" s="7"/>
      <c r="G43" s="7"/>
      <c r="H43" s="7"/>
      <c r="I43" s="7"/>
      <c r="J43" s="7"/>
      <c r="K43" s="4"/>
    </row>
    <row r="44" spans="1:11" ht="15.75" customHeight="1">
      <c r="A44" s="44"/>
      <c r="B44" s="12"/>
      <c r="C44" s="45"/>
      <c r="D44" s="10"/>
      <c r="E44" s="14"/>
      <c r="F44" s="7"/>
      <c r="G44" s="7"/>
      <c r="H44" s="7"/>
      <c r="I44" s="7"/>
      <c r="J44" s="7"/>
      <c r="K44" s="4"/>
    </row>
    <row r="45" spans="1:11" ht="15">
      <c r="A45" s="3"/>
      <c r="B45" s="12"/>
      <c r="C45" s="10"/>
      <c r="D45" s="28"/>
      <c r="E45" s="11"/>
      <c r="F45" s="11"/>
      <c r="G45" s="7"/>
      <c r="H45" s="7"/>
      <c r="I45" s="7"/>
      <c r="J45" s="7"/>
      <c r="K45" s="4"/>
    </row>
    <row r="46" spans="1:11" ht="15">
      <c r="A46" s="3"/>
      <c r="B46" s="12"/>
      <c r="C46" s="46"/>
      <c r="D46" s="10"/>
      <c r="E46" s="22"/>
      <c r="F46" s="15"/>
      <c r="G46" s="7"/>
      <c r="H46" s="7"/>
      <c r="I46" s="7"/>
      <c r="J46" s="7"/>
      <c r="K46" s="4"/>
    </row>
    <row r="47" spans="1:11" ht="15">
      <c r="A47" s="3"/>
      <c r="B47" s="12"/>
      <c r="C47" s="46"/>
      <c r="D47" s="10"/>
      <c r="E47" s="22"/>
      <c r="F47" s="15"/>
      <c r="G47" s="7"/>
      <c r="H47" s="7"/>
      <c r="I47" s="7"/>
      <c r="J47" s="7"/>
      <c r="K47" s="4"/>
    </row>
    <row r="48" spans="1:11" ht="15">
      <c r="A48" s="3"/>
      <c r="B48" s="7"/>
      <c r="C48" s="47"/>
      <c r="D48" s="7"/>
      <c r="E48" s="22"/>
      <c r="F48" s="15"/>
      <c r="G48" s="7"/>
      <c r="H48" s="7"/>
      <c r="I48" s="7"/>
      <c r="J48" s="7"/>
      <c r="K48" s="4"/>
    </row>
    <row r="49" spans="1:11" ht="15">
      <c r="A49" s="16"/>
      <c r="B49" s="9"/>
      <c r="C49" s="7"/>
      <c r="D49" s="21"/>
      <c r="E49" s="22"/>
      <c r="F49" s="15"/>
      <c r="G49" s="7"/>
      <c r="H49" s="7"/>
      <c r="I49" s="7"/>
      <c r="J49" s="7"/>
      <c r="K49" s="4"/>
    </row>
    <row r="50" spans="1:11" ht="15">
      <c r="A50" s="3"/>
      <c r="B50" s="19"/>
      <c r="C50" s="27"/>
      <c r="D50" s="49"/>
      <c r="E50" s="7"/>
      <c r="F50" s="14"/>
      <c r="G50" s="14"/>
      <c r="H50" s="14"/>
      <c r="I50" s="14"/>
      <c r="J50" s="7"/>
      <c r="K50" s="4"/>
    </row>
    <row r="51" spans="1:11" ht="15">
      <c r="A51" s="16"/>
      <c r="B51" s="7"/>
      <c r="C51" s="7"/>
      <c r="D51" s="7"/>
      <c r="E51" s="7"/>
      <c r="F51" s="14"/>
      <c r="G51" s="14"/>
      <c r="H51" s="14"/>
      <c r="I51" s="14"/>
      <c r="J51" s="7"/>
      <c r="K51" s="4"/>
    </row>
    <row r="52" spans="1:11" ht="15">
      <c r="A52" s="16"/>
      <c r="B52" s="7"/>
      <c r="C52" s="48"/>
      <c r="D52" s="48"/>
      <c r="E52" s="7"/>
      <c r="F52" s="14"/>
      <c r="G52" s="14"/>
      <c r="H52" s="14"/>
      <c r="I52" s="14"/>
      <c r="J52" s="7"/>
      <c r="K52" s="4"/>
    </row>
    <row r="53" spans="1:11" ht="15">
      <c r="A53" s="16"/>
      <c r="B53" s="7"/>
      <c r="C53" s="7"/>
      <c r="D53" s="7"/>
      <c r="E53" s="7"/>
      <c r="F53" s="14"/>
      <c r="G53" s="14"/>
      <c r="H53" s="14"/>
      <c r="I53" s="14"/>
      <c r="J53" s="7"/>
      <c r="K53" s="4"/>
    </row>
    <row r="54" spans="1:13" ht="15.75" thickBot="1">
      <c r="A54" s="29"/>
      <c r="B54" s="30"/>
      <c r="C54" s="31"/>
      <c r="D54" s="31"/>
      <c r="E54" s="32"/>
      <c r="F54" s="34"/>
      <c r="G54" s="34"/>
      <c r="H54" s="34"/>
      <c r="I54" s="34"/>
      <c r="J54" s="34"/>
      <c r="K54" s="5"/>
      <c r="L54" s="7"/>
      <c r="M54" s="7"/>
    </row>
    <row r="55" spans="1:13" ht="15.75" thickTop="1">
      <c r="A55" s="2"/>
      <c r="B55" s="50"/>
      <c r="C55" s="51"/>
      <c r="D55" s="51"/>
      <c r="E55" s="52"/>
      <c r="F55" s="2"/>
      <c r="G55" s="7"/>
      <c r="H55" s="7"/>
      <c r="I55" s="7"/>
      <c r="J55" s="7"/>
      <c r="K55" s="7"/>
      <c r="L55" s="7"/>
      <c r="M55" s="7"/>
    </row>
    <row r="56" spans="1:13" ht="15">
      <c r="A56" s="7"/>
      <c r="B56" s="12"/>
      <c r="C56" s="10"/>
      <c r="D56" s="10"/>
      <c r="E56" s="11"/>
      <c r="F56" s="7"/>
      <c r="G56" s="7"/>
      <c r="H56" s="7"/>
      <c r="I56" s="7"/>
      <c r="J56" s="7"/>
      <c r="K56" s="7"/>
      <c r="L56" s="7"/>
      <c r="M56" s="7"/>
    </row>
    <row r="57" spans="1:13" ht="15">
      <c r="A57" s="7"/>
      <c r="B57" s="12"/>
      <c r="C57" s="10"/>
      <c r="D57" s="10"/>
      <c r="E57" s="11"/>
      <c r="F57" s="7"/>
      <c r="G57" s="7"/>
      <c r="H57" s="7"/>
      <c r="I57" s="7"/>
      <c r="J57" s="7"/>
      <c r="K57" s="7"/>
      <c r="L57" s="7"/>
      <c r="M57" s="7"/>
    </row>
    <row r="58" spans="1:13" ht="15">
      <c r="A58" s="7"/>
      <c r="B58" s="12"/>
      <c r="C58" s="10"/>
      <c r="D58" s="10"/>
      <c r="E58" s="11"/>
      <c r="F58" s="7"/>
      <c r="G58" s="7"/>
      <c r="H58" s="7"/>
      <c r="I58" s="7"/>
      <c r="J58" s="7"/>
      <c r="K58" s="7"/>
      <c r="L58" s="7"/>
      <c r="M58" s="7"/>
    </row>
    <row r="59" spans="1:12" ht="15">
      <c r="A59" s="7"/>
      <c r="B59" s="12"/>
      <c r="C59" s="10"/>
      <c r="D59" s="10"/>
      <c r="E59" s="11"/>
      <c r="F59" s="7"/>
      <c r="G59" s="7"/>
      <c r="H59" s="7"/>
      <c r="I59" s="7"/>
      <c r="J59" s="7"/>
      <c r="K59" s="7"/>
      <c r="L59" s="7"/>
    </row>
    <row r="60" spans="1:13" ht="15">
      <c r="A60" s="7"/>
      <c r="B60" s="12"/>
      <c r="C60" s="10"/>
      <c r="D60" s="10"/>
      <c r="E60" s="11"/>
      <c r="F60" s="9"/>
      <c r="G60" s="7"/>
      <c r="H60" s="7"/>
      <c r="I60" s="7"/>
      <c r="J60" s="7"/>
      <c r="K60" s="7"/>
      <c r="L60" s="7"/>
      <c r="M60" s="7"/>
    </row>
    <row r="61" spans="1:13" ht="15">
      <c r="A61" s="7"/>
      <c r="B61" s="9"/>
      <c r="C61" s="7"/>
      <c r="D61" s="21"/>
      <c r="E61" s="22"/>
      <c r="F61" s="7"/>
      <c r="G61" s="7"/>
      <c r="H61" s="7"/>
      <c r="I61" s="7"/>
      <c r="J61" s="7"/>
      <c r="K61" s="7"/>
      <c r="L61" s="7"/>
      <c r="M61" s="7"/>
    </row>
    <row r="62" spans="1:13" ht="15">
      <c r="A62" s="7"/>
      <c r="B62" s="12"/>
      <c r="C62" s="7"/>
      <c r="D62" s="17"/>
      <c r="E62" s="7"/>
      <c r="F62" s="7"/>
      <c r="G62" s="7"/>
      <c r="H62" s="7"/>
      <c r="I62" s="7"/>
      <c r="J62" s="7"/>
      <c r="K62" s="7"/>
      <c r="L62" s="7"/>
      <c r="M62" s="7"/>
    </row>
    <row r="63" spans="1:13" ht="15">
      <c r="A63" s="9"/>
      <c r="B63" s="18"/>
      <c r="C63" s="7"/>
      <c r="D63" s="21"/>
      <c r="E63" s="22"/>
      <c r="F63" s="7"/>
      <c r="G63" s="7"/>
      <c r="H63" s="7"/>
      <c r="I63" s="7"/>
      <c r="J63" s="7"/>
      <c r="K63" s="7"/>
      <c r="L63" s="7"/>
      <c r="M63" s="7"/>
    </row>
    <row r="64" spans="1:13" ht="15">
      <c r="A64" s="53"/>
      <c r="B64" s="7"/>
      <c r="C64" s="9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13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1:13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1:13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1:13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1:13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1:13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1:13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13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 ht="15">
      <c r="A73" s="7"/>
      <c r="B73" s="7"/>
      <c r="C73" s="9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5" ht="15">
      <c r="A83" s="7"/>
      <c r="B83" s="7"/>
      <c r="C83" s="7"/>
      <c r="D83" s="7"/>
      <c r="E83" s="7"/>
    </row>
    <row r="84" spans="1:5" ht="15">
      <c r="A84" s="7"/>
      <c r="B84" s="7"/>
      <c r="C84" s="7"/>
      <c r="D84" s="7"/>
      <c r="E84" s="7"/>
    </row>
    <row r="85" spans="1:5" ht="15">
      <c r="A85" s="7"/>
      <c r="B85" s="7"/>
      <c r="C85" s="7"/>
      <c r="D85" s="7"/>
      <c r="E85" s="7"/>
    </row>
    <row r="86" spans="1:5" ht="15">
      <c r="A86" s="7"/>
      <c r="B86" s="7"/>
      <c r="C86" s="7"/>
      <c r="D86" s="7"/>
      <c r="E86" s="7"/>
    </row>
    <row r="87" spans="1:5" ht="15">
      <c r="A87" s="7"/>
      <c r="B87" s="7"/>
      <c r="C87" s="7"/>
      <c r="D87" s="7"/>
      <c r="E87" s="7"/>
    </row>
    <row r="88" spans="1:5" ht="15">
      <c r="A88" s="7"/>
      <c r="B88" s="7"/>
      <c r="C88" s="7"/>
      <c r="D88" s="7"/>
      <c r="E88" s="7"/>
    </row>
    <row r="89" spans="1:5" ht="15">
      <c r="A89" s="7"/>
      <c r="B89" s="7"/>
      <c r="C89" s="7"/>
      <c r="D89" s="7"/>
      <c r="E89" s="7"/>
    </row>
    <row r="90" spans="1:5" ht="15">
      <c r="A90" s="7"/>
      <c r="B90" s="7"/>
      <c r="C90" s="7"/>
      <c r="D90" s="7"/>
      <c r="E90" s="7"/>
    </row>
    <row r="91" spans="1:5" ht="15">
      <c r="A91" s="7"/>
      <c r="B91" s="7"/>
      <c r="C91" s="7"/>
      <c r="D91" s="7"/>
      <c r="E91" s="7"/>
    </row>
    <row r="92" spans="1:5" ht="15">
      <c r="A92" s="7"/>
      <c r="B92" s="7"/>
      <c r="C92" s="7"/>
      <c r="D92" s="7"/>
      <c r="E92" s="7"/>
    </row>
    <row r="93" spans="1:5" ht="15">
      <c r="A93" s="7"/>
      <c r="B93" s="7"/>
      <c r="C93" s="7"/>
      <c r="D93" s="7"/>
      <c r="E93" s="7"/>
    </row>
    <row r="94" spans="1:5" ht="15">
      <c r="A94" s="7"/>
      <c r="B94" s="7"/>
      <c r="C94" s="7"/>
      <c r="D94" s="7"/>
      <c r="E94" s="7"/>
    </row>
    <row r="95" spans="1:5" ht="15">
      <c r="A95" s="7"/>
      <c r="B95" s="7"/>
      <c r="C95" s="7"/>
      <c r="D95" s="7"/>
      <c r="E95" s="7"/>
    </row>
  </sheetData>
  <sheetProtection/>
  <mergeCells count="7">
    <mergeCell ref="A1:K2"/>
    <mergeCell ref="E3:F3"/>
    <mergeCell ref="B4:I4"/>
    <mergeCell ref="B5:I5"/>
    <mergeCell ref="B20:B21"/>
    <mergeCell ref="C20:D21"/>
    <mergeCell ref="E20:E21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 Al-Handasah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aselim</dc:creator>
  <cp:keywords/>
  <dc:description/>
  <cp:lastModifiedBy>HP i7</cp:lastModifiedBy>
  <cp:lastPrinted>2009-05-07T05:44:54Z</cp:lastPrinted>
  <dcterms:created xsi:type="dcterms:W3CDTF">2007-05-22T05:23:18Z</dcterms:created>
  <dcterms:modified xsi:type="dcterms:W3CDTF">2022-03-04T22:40:43Z</dcterms:modified>
  <cp:category/>
  <cp:version/>
  <cp:contentType/>
  <cp:contentStatus/>
</cp:coreProperties>
</file>