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50" windowHeight="6795" activeTab="0"/>
  </bookViews>
  <sheets>
    <sheet name="Water &amp; Drainage" sheetId="1" r:id="rId1"/>
    <sheet name="Water Requirement" sheetId="2" r:id="rId2"/>
    <sheet name="Vessel &amp; Head Calculation" sheetId="3" r:id="rId3"/>
    <sheet name="Fixtures Req'rd Pressure" sheetId="4" r:id="rId4"/>
  </sheets>
  <definedNames>
    <definedName name="_xlnm.Print_Area" localSheetId="3">'Fixtures Req''rd Pressure'!$A$2:$L$52</definedName>
    <definedName name="_xlnm.Print_Area" localSheetId="2">'Vessel &amp; Head Calculation'!$A$2:$L$52</definedName>
    <definedName name="_xlnm.Print_Area" localSheetId="0">'Water &amp; Drainage'!$A$2:$L$54</definedName>
    <definedName name="_xlnm.Print_Area" localSheetId="1">'Water Requirement'!$A$2:$N$52</definedName>
    <definedName name="Z_075AE38F_5CCA_484B_BFD0_63788B336321_.wvu.Cols" localSheetId="3" hidden="1">'Fixtures Req''rd Pressure'!$O:$P</definedName>
    <definedName name="Z_075AE38F_5CCA_484B_BFD0_63788B336321_.wvu.Cols" localSheetId="2" hidden="1">'Vessel &amp; Head Calculation'!$O:$P</definedName>
    <definedName name="Z_075AE38F_5CCA_484B_BFD0_63788B336321_.wvu.Cols" localSheetId="0" hidden="1">'Water &amp; Drainage'!$O:$P</definedName>
    <definedName name="Z_075AE38F_5CCA_484B_BFD0_63788B336321_.wvu.Cols" localSheetId="1" hidden="1">'Water Requirement'!$O:$P</definedName>
    <definedName name="Z_075AE38F_5CCA_484B_BFD0_63788B336321_.wvu.PrintArea" localSheetId="3" hidden="1">'Fixtures Req''rd Pressure'!$A$2:$P$59</definedName>
    <definedName name="Z_075AE38F_5CCA_484B_BFD0_63788B336321_.wvu.PrintArea" localSheetId="2" hidden="1">'Vessel &amp; Head Calculation'!$A$2:$P$59</definedName>
    <definedName name="Z_075AE38F_5CCA_484B_BFD0_63788B336321_.wvu.PrintArea" localSheetId="0" hidden="1">'Water &amp; Drainage'!$A$2:$P$61</definedName>
    <definedName name="Z_075AE38F_5CCA_484B_BFD0_63788B336321_.wvu.PrintArea" localSheetId="1" hidden="1">'Water Requirement'!$A$2:$P$59</definedName>
    <definedName name="Z_075AE38F_5CCA_484B_BFD0_63788B336321_.wvu.PrintTitles" localSheetId="3" hidden="1">'Fixtures Req''rd Pressure'!$2:$4</definedName>
    <definedName name="Z_075AE38F_5CCA_484B_BFD0_63788B336321_.wvu.PrintTitles" localSheetId="2" hidden="1">'Vessel &amp; Head Calculation'!$2:$4</definedName>
    <definedName name="Z_075AE38F_5CCA_484B_BFD0_63788B336321_.wvu.PrintTitles" localSheetId="0" hidden="1">'Water &amp; Drainage'!$2:$4</definedName>
    <definedName name="Z_075AE38F_5CCA_484B_BFD0_63788B336321_.wvu.PrintTitles" localSheetId="1" hidden="1">'Water Requirement'!$2:$4</definedName>
    <definedName name="Z_075AE38F_5CCA_484B_BFD0_63788B336321_.wvu.Rows" localSheetId="3" hidden="1">'Fixtures Req'rd Pressure'!#REF!,'Fixtures Req'rd Pressure'!#REF!</definedName>
    <definedName name="Z_075AE38F_5CCA_484B_BFD0_63788B336321_.wvu.Rows" localSheetId="2" hidden="1">'Vessel &amp; Head Calculation'!#REF!,'Vessel &amp; Head Calculation'!#REF!</definedName>
    <definedName name="Z_075AE38F_5CCA_484B_BFD0_63788B336321_.wvu.Rows" localSheetId="0" hidden="1">'Water &amp; Drainage'!#REF!,'Water &amp; Drainage'!#REF!</definedName>
    <definedName name="Z_075AE38F_5CCA_484B_BFD0_63788B336321_.wvu.Rows" localSheetId="1" hidden="1">'Water Requirement'!#REF!,'Water Requirement'!#REF!</definedName>
    <definedName name="Z_24739E62_EF56_4959_B812_E7B630CAC321_.wvu.PrintArea" localSheetId="3" hidden="1">'Fixtures Req''rd Pressure'!$A$2:$L$59</definedName>
    <definedName name="Z_24739E62_EF56_4959_B812_E7B630CAC321_.wvu.PrintArea" localSheetId="2" hidden="1">'Vessel &amp; Head Calculation'!$A$2:$L$59</definedName>
    <definedName name="Z_24739E62_EF56_4959_B812_E7B630CAC321_.wvu.PrintArea" localSheetId="0" hidden="1">'Water &amp; Drainage'!$A$2:$L$61</definedName>
    <definedName name="Z_24739E62_EF56_4959_B812_E7B630CAC321_.wvu.PrintArea" localSheetId="1" hidden="1">'Water Requirement'!$A$2:$L$59</definedName>
    <definedName name="Z_24739E62_EF56_4959_B812_E7B630CAC321_.wvu.PrintTitles" localSheetId="3" hidden="1">'Fixtures Req''rd Pressure'!$2:$4</definedName>
    <definedName name="Z_24739E62_EF56_4959_B812_E7B630CAC321_.wvu.PrintTitles" localSheetId="2" hidden="1">'Vessel &amp; Head Calculation'!$2:$4</definedName>
    <definedName name="Z_24739E62_EF56_4959_B812_E7B630CAC321_.wvu.PrintTitles" localSheetId="0" hidden="1">'Water &amp; Drainage'!$2:$4</definedName>
    <definedName name="Z_24739E62_EF56_4959_B812_E7B630CAC321_.wvu.PrintTitles" localSheetId="1" hidden="1">'Water Requirement'!$2:$4</definedName>
    <definedName name="Z_9D56059A_DA6D_4F97_8799_3FF0EC7B872E_.wvu.PrintArea" localSheetId="3" hidden="1">'Fixtures Req''rd Pressure'!$A$2:$L$59</definedName>
    <definedName name="Z_9D56059A_DA6D_4F97_8799_3FF0EC7B872E_.wvu.PrintArea" localSheetId="2" hidden="1">'Vessel &amp; Head Calculation'!$A$2:$L$59</definedName>
    <definedName name="Z_9D56059A_DA6D_4F97_8799_3FF0EC7B872E_.wvu.PrintArea" localSheetId="0" hidden="1">'Water &amp; Drainage'!$A$2:$L$61</definedName>
    <definedName name="Z_9D56059A_DA6D_4F97_8799_3FF0EC7B872E_.wvu.PrintArea" localSheetId="1" hidden="1">'Water Requirement'!$A$2:$L$59</definedName>
    <definedName name="Z_9D56059A_DA6D_4F97_8799_3FF0EC7B872E_.wvu.PrintTitles" localSheetId="3" hidden="1">'Fixtures Req''rd Pressure'!$2:$4</definedName>
    <definedName name="Z_9D56059A_DA6D_4F97_8799_3FF0EC7B872E_.wvu.PrintTitles" localSheetId="2" hidden="1">'Vessel &amp; Head Calculation'!$2:$4</definedName>
    <definedName name="Z_9D56059A_DA6D_4F97_8799_3FF0EC7B872E_.wvu.PrintTitles" localSheetId="0" hidden="1">'Water &amp; Drainage'!$2:$4</definedName>
    <definedName name="Z_9D56059A_DA6D_4F97_8799_3FF0EC7B872E_.wvu.PrintTitles" localSheetId="1" hidden="1">'Water Requirement'!$2:$4</definedName>
  </definedNames>
  <calcPr fullCalcOnLoad="1"/>
</workbook>
</file>

<file path=xl/sharedStrings.xml><?xml version="1.0" encoding="utf-8"?>
<sst xmlns="http://schemas.openxmlformats.org/spreadsheetml/2006/main" count="336" uniqueCount="138">
  <si>
    <t>Project no.:</t>
  </si>
  <si>
    <t>Sheet No.:</t>
  </si>
  <si>
    <t>Computed by:</t>
  </si>
  <si>
    <t>Checked by:</t>
  </si>
  <si>
    <t>Approved by:</t>
  </si>
  <si>
    <t>Building:</t>
  </si>
  <si>
    <t xml:space="preserve">     1 of </t>
  </si>
  <si>
    <t>GPM</t>
  </si>
  <si>
    <t>-</t>
  </si>
  <si>
    <t>WATER DEMAND</t>
  </si>
  <si>
    <t>Fixture Type</t>
  </si>
  <si>
    <t>Water Closet, Flush Tank Public</t>
  </si>
  <si>
    <t>Water Closet, Flush Valve Public</t>
  </si>
  <si>
    <t>Water Closet, Flush Tank Private</t>
  </si>
  <si>
    <t>Lavatory, Faucet, Public</t>
  </si>
  <si>
    <t>Lavatory, Faucet, Private</t>
  </si>
  <si>
    <t>Shower Head, Public</t>
  </si>
  <si>
    <t>Shower Head, Private</t>
  </si>
  <si>
    <t>Mop Sink, Faucet, Public</t>
  </si>
  <si>
    <t>Utility Sink (Pantry), Faucet, Public</t>
  </si>
  <si>
    <t>Stall or Wall Urinal, Flush Valve</t>
  </si>
  <si>
    <t>Weight in FU</t>
  </si>
  <si>
    <t>QTY.</t>
  </si>
  <si>
    <t>Total FU</t>
  </si>
  <si>
    <t>Double Sink (Pantry), Faucet, Public</t>
  </si>
  <si>
    <t>Water Cooler</t>
  </si>
  <si>
    <t>Dishwasher</t>
  </si>
  <si>
    <t>Pre-Rinse Spray Unit</t>
  </si>
  <si>
    <t>BPH (Only With Flush Tank WC)</t>
  </si>
  <si>
    <t>Eye Wash</t>
  </si>
  <si>
    <t>Water Connection to Expansion Tank</t>
  </si>
  <si>
    <t>Basement</t>
  </si>
  <si>
    <t>Ground Floor</t>
  </si>
  <si>
    <t>First Floor</t>
  </si>
  <si>
    <t>Second Floor</t>
  </si>
  <si>
    <t xml:space="preserve">Roof </t>
  </si>
  <si>
    <t>Ground</t>
  </si>
  <si>
    <t>Cafeteria Kitchen Sink, Faucet</t>
  </si>
  <si>
    <t xml:space="preserve">Ablution Water Taps </t>
  </si>
  <si>
    <t xml:space="preserve">Water Taps </t>
  </si>
  <si>
    <t>First</t>
  </si>
  <si>
    <t>Second</t>
  </si>
  <si>
    <t>Office Bldg</t>
  </si>
  <si>
    <t>Warehouse</t>
  </si>
  <si>
    <t>Water Tap</t>
  </si>
  <si>
    <t>Ablution Water Tap</t>
  </si>
  <si>
    <t>Total</t>
  </si>
  <si>
    <t>Mussallah</t>
  </si>
  <si>
    <t xml:space="preserve">Tank capacity (Liters) </t>
  </si>
  <si>
    <t>DRAINAGE</t>
  </si>
  <si>
    <t>Ablution FD</t>
  </si>
  <si>
    <t xml:space="preserve"> FD</t>
  </si>
  <si>
    <t xml:space="preserve">Drivers Rm </t>
  </si>
  <si>
    <t>Generator Rm</t>
  </si>
  <si>
    <t xml:space="preserve">or  Take </t>
  </si>
  <si>
    <t>1 l/s</t>
  </si>
  <si>
    <t>FU</t>
  </si>
  <si>
    <t>L/s</t>
  </si>
  <si>
    <t>Pressurizing Vessel</t>
  </si>
  <si>
    <r>
      <t>V= 16.5* (Q / Z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) * (P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*P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 / (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P*P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)</t>
    </r>
  </si>
  <si>
    <t>V= total tank volume in L.</t>
  </si>
  <si>
    <r>
      <t>Z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= maximum number of start /stops = 12.</t>
    </r>
  </si>
  <si>
    <r>
      <t>D</t>
    </r>
    <r>
      <rPr>
        <sz val="12"/>
        <rFont val="Times New Roman"/>
        <family val="1"/>
      </rPr>
      <t>P = P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- P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.</t>
    </r>
  </si>
  <si>
    <t>Utilizable water volume between pump start and pump stop:</t>
  </si>
  <si>
    <t>Volume=</t>
  </si>
  <si>
    <t>Q= flow of the pump = 690 l/min.</t>
  </si>
  <si>
    <t>liters</t>
  </si>
  <si>
    <t xml:space="preserve">Required Residual Pressure at FV EWC </t>
  </si>
  <si>
    <t>m</t>
  </si>
  <si>
    <t>Static Head</t>
  </si>
  <si>
    <t xml:space="preserve">m </t>
  </si>
  <si>
    <t>Longuest Run</t>
  </si>
  <si>
    <t>Safety factor</t>
  </si>
  <si>
    <t>Equivalent Run</t>
  </si>
  <si>
    <t>Friction rate</t>
  </si>
  <si>
    <t>5 psi/100 ft</t>
  </si>
  <si>
    <t>Friction Loss</t>
  </si>
  <si>
    <t>Total Head</t>
  </si>
  <si>
    <t>It is going up then dn</t>
  </si>
  <si>
    <t>Required Residual Pressure at WT</t>
  </si>
  <si>
    <t>FV EWC is not counted because it is not the most remoted</t>
  </si>
  <si>
    <t>Flow for 1.5 hours filling (l/s)</t>
  </si>
  <si>
    <t>Pressure Head Calculation</t>
  </si>
  <si>
    <t xml:space="preserve">if </t>
  </si>
  <si>
    <t>Pc = initial air charge. Pc=Pi-0.5=3.5 bars.</t>
  </si>
  <si>
    <r>
      <t>P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= absolute cut out pressure = 6+1 = 7 bars.</t>
    </r>
  </si>
  <si>
    <r>
      <t>P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= absolute cut in pressure = 3+1 = 4 bars.</t>
    </r>
  </si>
  <si>
    <r>
      <t>D</t>
    </r>
    <r>
      <rPr>
        <sz val="12"/>
        <rFont val="Times New Roman"/>
        <family val="1"/>
      </rPr>
      <t>V=16.5*Q/Zmax = 16.5*690/12= 950 L</t>
    </r>
  </si>
  <si>
    <t>* Need to be Corrected on Dwgs</t>
  </si>
  <si>
    <t>TOTAL</t>
  </si>
  <si>
    <t>Pressurizing Vessel &amp; Head Calculation</t>
  </si>
  <si>
    <t>*With Flush Valve</t>
  </si>
  <si>
    <t>Office/Warehouse</t>
  </si>
  <si>
    <t>Total Weight in FU</t>
  </si>
  <si>
    <t>Summary of Results</t>
  </si>
  <si>
    <t>Ordinary Basin Faucet</t>
  </si>
  <si>
    <t>Self Closing Basin Faucet</t>
  </si>
  <si>
    <t>Sink Faucet, 3/8 in</t>
  </si>
  <si>
    <t>Sink Faucet, 1/8 in</t>
  </si>
  <si>
    <t>Bathtub Faucet</t>
  </si>
  <si>
    <t>Laundry Tub Cock, 1/2 in.</t>
  </si>
  <si>
    <t>Shower</t>
  </si>
  <si>
    <t>Ball Cock For Closet</t>
  </si>
  <si>
    <t>Flush Valve For Closet</t>
  </si>
  <si>
    <t>Flush Valve For Urinal</t>
  </si>
  <si>
    <t>Garden Hose, 50ft, and Sill Cock</t>
  </si>
  <si>
    <t>Flow Pressure PSI</t>
  </si>
  <si>
    <t>Flow Pressure m</t>
  </si>
  <si>
    <t>Flow Rate GPM</t>
  </si>
  <si>
    <t>Flow Rate L/S</t>
  </si>
  <si>
    <t>15 to 20</t>
  </si>
  <si>
    <t>10.5 to 14</t>
  </si>
  <si>
    <t>15 to 40</t>
  </si>
  <si>
    <t>1 to 2.5</t>
  </si>
  <si>
    <t>* Given Weights are for total demand. For fixtures with both hot and cold water supplies, the weight for maximum separate demand</t>
  </si>
  <si>
    <t xml:space="preserve">   may be taken as 3/4 of the listed demand for the supply</t>
  </si>
  <si>
    <t>* For Supply outlets which impose a continuous demand, estimate demand and add to the total demand, after reference to the curve</t>
  </si>
  <si>
    <t>* 1m= 1.45 psi</t>
  </si>
  <si>
    <t xml:space="preserve">   1 bar=14.50377 psi</t>
  </si>
  <si>
    <t>Fixtures  Flows and Pressures</t>
  </si>
  <si>
    <t>* Since the Pump is Variable Speed the Vessel required is only 500 L</t>
  </si>
  <si>
    <t xml:space="preserve">* to determine The volume of a pressurizing tank connected to several pumps  of same </t>
  </si>
  <si>
    <t xml:space="preserve">corresponding to the last pump.(Several cut in cut out pressure should show on the schedule. </t>
  </si>
  <si>
    <t xml:space="preserve">characteristics use the average flow of one pump and the lowest cut in and  cut out </t>
  </si>
  <si>
    <t>The number of start stop of one pump may be taken max=30 (for small pumps) and min 10-12</t>
  </si>
  <si>
    <t xml:space="preserve">* Since the pumps are alternating the number of Start/Stop will be taken twice that of one pump </t>
  </si>
  <si>
    <t>* Around 6 Start/Stop if the pump is higher than 50 KW</t>
  </si>
  <si>
    <t>* Around 15 Start/Stop if the pump is from 30 KW to 50 KW</t>
  </si>
  <si>
    <t>* Max 25 Start/Stop if the pump is lower than 30 KW</t>
  </si>
  <si>
    <t>* refer to sheet in J0520-2 Project</t>
  </si>
  <si>
    <t>* For open system use 5psi/100ft friction</t>
  </si>
  <si>
    <r>
      <t>* P</t>
    </r>
    <r>
      <rPr>
        <vertAlign val="subscript"/>
        <sz val="10"/>
        <color indexed="10"/>
        <rFont val="Verdana"/>
        <family val="2"/>
      </rPr>
      <t>c</t>
    </r>
    <r>
      <rPr>
        <sz val="10"/>
        <color indexed="10"/>
        <rFont val="Verdana"/>
        <family val="2"/>
      </rPr>
      <t xml:space="preserve"> can be increased but should not exceed P</t>
    </r>
    <r>
      <rPr>
        <vertAlign val="subscript"/>
        <sz val="10"/>
        <color indexed="10"/>
        <rFont val="Verdana"/>
        <family val="2"/>
      </rPr>
      <t>i</t>
    </r>
  </si>
  <si>
    <t>1 bar = 100kPa</t>
  </si>
  <si>
    <t xml:space="preserve">Date: </t>
  </si>
  <si>
    <t>Location :</t>
  </si>
  <si>
    <t>Project No.:</t>
  </si>
  <si>
    <t>WATER DEMAND &amp; DRAINAGE FLOW</t>
  </si>
  <si>
    <t>WATER DEMAND CALCULATION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</si>
</sst>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;[Red]0.0"/>
    <numFmt numFmtId="173" formatCode="0.0000"/>
    <numFmt numFmtId="174" formatCode="#,##0.000"/>
    <numFmt numFmtId="175" formatCode="0.0"/>
    <numFmt numFmtId="176" formatCode="0.000000"/>
    <numFmt numFmtId="177" formatCode="0.00000"/>
    <numFmt numFmtId="178" formatCode="0.000"/>
    <numFmt numFmtId="179" formatCode="00000"/>
    <numFmt numFmtId="180" formatCode="mm/dd/yy"/>
    <numFmt numFmtId="181" formatCode="dd\-mmm\-yy"/>
    <numFmt numFmtId="182" formatCode="#,##0.0"/>
    <numFmt numFmtId="183" formatCode="General\ &quot;HP&quot;"/>
    <numFmt numFmtId="184" formatCode="General\ &quot;kW&quot;"/>
    <numFmt numFmtId="185" formatCode="mmmm\-yy"/>
    <numFmt numFmtId="186" formatCode="0;[Red]0"/>
    <numFmt numFmtId="187" formatCode="&quot;Ì.ã.&quot;#,##0;&quot;Ì.ã.&quot;\-#,##0"/>
    <numFmt numFmtId="188" formatCode="&quot;Ì.ã.&quot;#,##0;[Red]&quot;Ì.ã.&quot;\-#,##0"/>
    <numFmt numFmtId="189" formatCode="&quot;Ì.ã.&quot;#,##0.00;&quot;Ì.ã.&quot;\-#,##0.00"/>
    <numFmt numFmtId="190" formatCode="&quot;Ì.ã.&quot;#,##0.00;[Red]&quot;Ì.ã.&quot;\-#,##0.00"/>
    <numFmt numFmtId="191" formatCode="h:mm\ \A\.m\./\P\.m\."/>
    <numFmt numFmtId="192" formatCode="h:mm:ss\ \A\.m\./\P\.m\.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"/>
    <numFmt numFmtId="198" formatCode="0.00000000"/>
    <numFmt numFmtId="199" formatCode="#,##0.0000"/>
    <numFmt numFmtId="200" formatCode="&quot;$&quot;#,##0.000"/>
    <numFmt numFmtId="201" formatCode="_([$€-2]* #,##0.00_);_([$€-2]* \(#,##0.00\);_([$€-2]* &quot;-&quot;??_)"/>
    <numFmt numFmtId="202" formatCode="&quot;$&quot;#,##0"/>
    <numFmt numFmtId="203" formatCode="[$€-2]\ #,##0.00_);[Red]\([$€-2]\ #,##0.00\)"/>
  </numFmts>
  <fonts count="6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Arabic Transparent"/>
      <family val="0"/>
    </font>
    <font>
      <sz val="10"/>
      <name val="Arial"/>
      <family val="0"/>
    </font>
    <font>
      <sz val="12"/>
      <name val="Times New Roman"/>
      <family val="0"/>
    </font>
    <font>
      <sz val="10"/>
      <name val="Verdana"/>
      <family val="2"/>
    </font>
    <font>
      <sz val="10"/>
      <name val="Times New Roman"/>
      <family val="0"/>
    </font>
    <font>
      <sz val="10"/>
      <color indexed="9"/>
      <name val="Times New Roman"/>
      <family val="1"/>
    </font>
    <font>
      <sz val="12"/>
      <name val="Verdana"/>
      <family val="2"/>
    </font>
    <font>
      <b/>
      <i/>
      <u val="single"/>
      <sz val="12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vertAlign val="subscript"/>
      <sz val="12"/>
      <name val="Times New Roman"/>
      <family val="1"/>
    </font>
    <font>
      <sz val="12"/>
      <name val="Symbol"/>
      <family val="1"/>
    </font>
    <font>
      <b/>
      <sz val="12"/>
      <color indexed="10"/>
      <name val="Verdana"/>
      <family val="2"/>
    </font>
    <font>
      <b/>
      <sz val="10"/>
      <color indexed="48"/>
      <name val="Verdana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vertAlign val="subscript"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" fillId="0" borderId="7" applyNumberFormat="0">
      <alignment horizontal="right"/>
      <protection/>
    </xf>
    <xf numFmtId="0" fontId="62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8" fillId="0" borderId="0" xfId="60" applyBorder="1">
      <alignment/>
      <protection/>
    </xf>
    <xf numFmtId="0" fontId="8" fillId="0" borderId="0" xfId="60">
      <alignment/>
      <protection/>
    </xf>
    <xf numFmtId="0" fontId="7" fillId="0" borderId="0" xfId="59" applyBorder="1">
      <alignment/>
      <protection/>
    </xf>
    <xf numFmtId="0" fontId="7" fillId="0" borderId="0" xfId="59" applyFont="1" applyBorder="1" applyAlignment="1">
      <alignment vertical="center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15" fillId="0" borderId="0" xfId="59" applyFont="1" applyBorder="1">
      <alignment/>
      <protection/>
    </xf>
    <xf numFmtId="0" fontId="12" fillId="0" borderId="0" xfId="60" applyFont="1" applyBorder="1">
      <alignment/>
      <protection/>
    </xf>
    <xf numFmtId="0" fontId="8" fillId="0" borderId="11" xfId="60" applyBorder="1">
      <alignment/>
      <protection/>
    </xf>
    <xf numFmtId="0" fontId="9" fillId="0" borderId="0" xfId="59" applyFont="1" applyFill="1" applyBorder="1">
      <alignment/>
      <protection/>
    </xf>
    <xf numFmtId="0" fontId="9" fillId="0" borderId="0" xfId="60" applyFont="1" applyFill="1" applyBorder="1" applyAlignment="1">
      <alignment/>
      <protection/>
    </xf>
    <xf numFmtId="0" fontId="17" fillId="0" borderId="0" xfId="60" applyFont="1" applyFill="1" applyBorder="1" applyAlignment="1">
      <alignment/>
      <protection/>
    </xf>
    <xf numFmtId="0" fontId="8" fillId="0" borderId="0" xfId="60" applyFill="1" applyBorder="1">
      <alignment/>
      <protection/>
    </xf>
    <xf numFmtId="0" fontId="13" fillId="0" borderId="12" xfId="59" applyFont="1" applyFill="1" applyBorder="1">
      <alignment/>
      <protection/>
    </xf>
    <xf numFmtId="0" fontId="14" fillId="0" borderId="13" xfId="60" applyFont="1" applyFill="1" applyBorder="1">
      <alignment/>
      <protection/>
    </xf>
    <xf numFmtId="0" fontId="12" fillId="0" borderId="13" xfId="60" applyFont="1" applyFill="1" applyBorder="1">
      <alignment/>
      <protection/>
    </xf>
    <xf numFmtId="0" fontId="12" fillId="0" borderId="13" xfId="60" applyFont="1" applyFill="1" applyBorder="1" applyAlignment="1">
      <alignment/>
      <protection/>
    </xf>
    <xf numFmtId="0" fontId="9" fillId="0" borderId="14" xfId="59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2" fillId="0" borderId="0" xfId="60" applyFont="1" applyBorder="1" applyAlignment="1">
      <alignment horizontal="center"/>
      <protection/>
    </xf>
    <xf numFmtId="0" fontId="8" fillId="0" borderId="0" xfId="60" applyBorder="1" applyAlignment="1">
      <alignment horizontal="center"/>
      <protection/>
    </xf>
    <xf numFmtId="0" fontId="9" fillId="0" borderId="13" xfId="59" applyFont="1" applyBorder="1">
      <alignment/>
      <protection/>
    </xf>
    <xf numFmtId="0" fontId="9" fillId="0" borderId="0" xfId="59" applyFont="1" applyFill="1" applyBorder="1" applyAlignment="1">
      <alignment/>
      <protection/>
    </xf>
    <xf numFmtId="0" fontId="8" fillId="0" borderId="0" xfId="60" applyFill="1" applyBorder="1" applyAlignment="1">
      <alignment horizontal="center"/>
      <protection/>
    </xf>
    <xf numFmtId="0" fontId="9" fillId="0" borderId="15" xfId="59" applyFont="1" applyFill="1" applyBorder="1" applyAlignment="1">
      <alignment/>
      <protection/>
    </xf>
    <xf numFmtId="0" fontId="9" fillId="0" borderId="15" xfId="59" applyFont="1" applyFill="1" applyBorder="1">
      <alignment/>
      <protection/>
    </xf>
    <xf numFmtId="0" fontId="9" fillId="0" borderId="16" xfId="60" applyFont="1" applyFill="1" applyBorder="1" applyAlignment="1">
      <alignment/>
      <protection/>
    </xf>
    <xf numFmtId="0" fontId="17" fillId="0" borderId="16" xfId="60" applyFont="1" applyFill="1" applyBorder="1" applyAlignment="1">
      <alignment/>
      <protection/>
    </xf>
    <xf numFmtId="0" fontId="9" fillId="0" borderId="17" xfId="59" applyFont="1" applyFill="1" applyBorder="1" applyAlignment="1">
      <alignment/>
      <protection/>
    </xf>
    <xf numFmtId="0" fontId="17" fillId="0" borderId="18" xfId="60" applyFont="1" applyFill="1" applyBorder="1" applyAlignment="1">
      <alignment/>
      <protection/>
    </xf>
    <xf numFmtId="0" fontId="17" fillId="0" borderId="18" xfId="60" applyFont="1" applyFill="1" applyBorder="1" applyAlignment="1">
      <alignment horizontal="center"/>
      <protection/>
    </xf>
    <xf numFmtId="0" fontId="17" fillId="0" borderId="18" xfId="60" applyFont="1" applyFill="1" applyBorder="1">
      <alignment/>
      <protection/>
    </xf>
    <xf numFmtId="0" fontId="17" fillId="0" borderId="18" xfId="59" applyFont="1" applyFill="1" applyBorder="1">
      <alignment/>
      <protection/>
    </xf>
    <xf numFmtId="0" fontId="17" fillId="0" borderId="19" xfId="60" applyFont="1" applyFill="1" applyBorder="1" applyAlignment="1">
      <alignment/>
      <protection/>
    </xf>
    <xf numFmtId="3" fontId="18" fillId="0" borderId="0" xfId="59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3" fontId="18" fillId="0" borderId="15" xfId="59" applyNumberFormat="1" applyFont="1" applyFill="1" applyBorder="1" applyAlignment="1">
      <alignment horizontal="center" vertical="center"/>
      <protection/>
    </xf>
    <xf numFmtId="3" fontId="18" fillId="0" borderId="16" xfId="59" applyNumberFormat="1" applyFont="1" applyFill="1" applyBorder="1" applyAlignment="1">
      <alignment horizontal="center" vertical="center"/>
      <protection/>
    </xf>
    <xf numFmtId="182" fontId="18" fillId="0" borderId="0" xfId="59" applyNumberFormat="1" applyFont="1" applyFill="1" applyBorder="1" applyAlignment="1">
      <alignment horizontal="center" vertical="center"/>
      <protection/>
    </xf>
    <xf numFmtId="3" fontId="9" fillId="0" borderId="0" xfId="59" applyNumberFormat="1" applyFont="1" applyBorder="1">
      <alignment/>
      <protection/>
    </xf>
    <xf numFmtId="174" fontId="18" fillId="0" borderId="0" xfId="59" applyNumberFormat="1" applyFont="1" applyFill="1" applyBorder="1" applyAlignment="1">
      <alignment horizontal="center" vertical="center"/>
      <protection/>
    </xf>
    <xf numFmtId="3" fontId="20" fillId="0" borderId="0" xfId="59" applyNumberFormat="1" applyFont="1" applyFill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/>
      <protection/>
    </xf>
    <xf numFmtId="0" fontId="21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59" applyFont="1" applyBorder="1">
      <alignment/>
      <protection/>
    </xf>
    <xf numFmtId="0" fontId="26" fillId="0" borderId="0" xfId="59" applyFont="1" applyBorder="1">
      <alignment/>
      <protection/>
    </xf>
    <xf numFmtId="2" fontId="21" fillId="0" borderId="0" xfId="59" applyNumberFormat="1" applyFont="1" applyBorder="1">
      <alignment/>
      <protection/>
    </xf>
    <xf numFmtId="2" fontId="25" fillId="0" borderId="0" xfId="59" applyNumberFormat="1" applyFont="1" applyBorder="1">
      <alignment/>
      <protection/>
    </xf>
    <xf numFmtId="3" fontId="18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7" fillId="0" borderId="0" xfId="60" applyFont="1" applyFill="1" applyBorder="1" applyAlignment="1">
      <alignment horizontal="center"/>
      <protection/>
    </xf>
    <xf numFmtId="0" fontId="17" fillId="0" borderId="0" xfId="60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9" fillId="0" borderId="18" xfId="59" applyFont="1" applyBorder="1">
      <alignment/>
      <protection/>
    </xf>
    <xf numFmtId="0" fontId="16" fillId="0" borderId="0" xfId="59" applyFont="1" applyBorder="1">
      <alignment/>
      <protection/>
    </xf>
    <xf numFmtId="9" fontId="9" fillId="0" borderId="0" xfId="59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27" fillId="0" borderId="0" xfId="59" applyFont="1" applyBorder="1">
      <alignment/>
      <protection/>
    </xf>
    <xf numFmtId="3" fontId="18" fillId="0" borderId="20" xfId="59" applyNumberFormat="1" applyFont="1" applyFill="1" applyBorder="1" applyAlignment="1">
      <alignment horizontal="center" vertical="center"/>
      <protection/>
    </xf>
    <xf numFmtId="3" fontId="19" fillId="0" borderId="20" xfId="59" applyNumberFormat="1" applyFont="1" applyFill="1" applyBorder="1" applyAlignment="1">
      <alignment horizontal="center" vertical="center"/>
      <protection/>
    </xf>
    <xf numFmtId="3" fontId="9" fillId="0" borderId="20" xfId="59" applyNumberFormat="1" applyFont="1" applyBorder="1" applyAlignment="1">
      <alignment horizontal="center"/>
      <protection/>
    </xf>
    <xf numFmtId="3" fontId="22" fillId="0" borderId="0" xfId="59" applyNumberFormat="1" applyFont="1" applyBorder="1" applyAlignment="1">
      <alignment horizontal="center"/>
      <protection/>
    </xf>
    <xf numFmtId="0" fontId="13" fillId="0" borderId="15" xfId="59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12" fillId="0" borderId="0" xfId="60" applyFont="1" applyFill="1" applyBorder="1">
      <alignment/>
      <protection/>
    </xf>
    <xf numFmtId="0" fontId="12" fillId="0" borderId="0" xfId="60" applyFont="1" applyFill="1" applyBorder="1" applyAlignment="1">
      <alignment/>
      <protection/>
    </xf>
    <xf numFmtId="0" fontId="9" fillId="0" borderId="16" xfId="59" applyFont="1" applyBorder="1">
      <alignment/>
      <protection/>
    </xf>
    <xf numFmtId="3" fontId="18" fillId="0" borderId="21" xfId="59" applyNumberFormat="1" applyFont="1" applyFill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/>
      <protection/>
    </xf>
    <xf numFmtId="182" fontId="18" fillId="0" borderId="21" xfId="59" applyNumberFormat="1" applyFont="1" applyFill="1" applyBorder="1" applyAlignment="1">
      <alignment horizontal="center" vertical="center"/>
      <protection/>
    </xf>
    <xf numFmtId="3" fontId="22" fillId="0" borderId="16" xfId="59" applyNumberFormat="1" applyFont="1" applyBorder="1" applyAlignment="1">
      <alignment horizontal="center"/>
      <protection/>
    </xf>
    <xf numFmtId="0" fontId="15" fillId="0" borderId="16" xfId="59" applyFont="1" applyBorder="1">
      <alignment/>
      <protection/>
    </xf>
    <xf numFmtId="0" fontId="8" fillId="0" borderId="18" xfId="0" applyFont="1" applyBorder="1" applyAlignment="1">
      <alignment/>
    </xf>
    <xf numFmtId="0" fontId="9" fillId="0" borderId="19" xfId="59" applyFont="1" applyBorder="1">
      <alignment/>
      <protection/>
    </xf>
    <xf numFmtId="3" fontId="28" fillId="0" borderId="0" xfId="59" applyNumberFormat="1" applyFont="1" applyFill="1" applyBorder="1" applyAlignment="1">
      <alignment horizontal="center" vertical="center"/>
      <protection/>
    </xf>
    <xf numFmtId="3" fontId="18" fillId="33" borderId="20" xfId="59" applyNumberFormat="1" applyFont="1" applyFill="1" applyBorder="1" applyAlignment="1">
      <alignment horizontal="center" vertical="center"/>
      <protection/>
    </xf>
    <xf numFmtId="0" fontId="9" fillId="33" borderId="22" xfId="59" applyFont="1" applyFill="1" applyBorder="1" applyAlignment="1">
      <alignment horizontal="center" vertical="center" wrapText="1"/>
      <protection/>
    </xf>
    <xf numFmtId="3" fontId="18" fillId="33" borderId="21" xfId="59" applyNumberFormat="1" applyFont="1" applyFill="1" applyBorder="1" applyAlignment="1">
      <alignment horizontal="center" vertical="center"/>
      <protection/>
    </xf>
    <xf numFmtId="3" fontId="18" fillId="0" borderId="18" xfId="59" applyNumberFormat="1" applyFont="1" applyFill="1" applyBorder="1" applyAlignment="1">
      <alignment horizontal="center" vertical="center"/>
      <protection/>
    </xf>
    <xf numFmtId="3" fontId="18" fillId="0" borderId="18" xfId="59" applyNumberFormat="1" applyFont="1" applyFill="1" applyBorder="1" applyAlignment="1">
      <alignment horizontal="center" vertical="center" wrapText="1"/>
      <protection/>
    </xf>
    <xf numFmtId="182" fontId="18" fillId="0" borderId="18" xfId="59" applyNumberFormat="1" applyFont="1" applyFill="1" applyBorder="1" applyAlignment="1">
      <alignment horizontal="center" vertical="center"/>
      <protection/>
    </xf>
    <xf numFmtId="3" fontId="18" fillId="0" borderId="0" xfId="59" applyNumberFormat="1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left"/>
      <protection/>
    </xf>
    <xf numFmtId="0" fontId="18" fillId="0" borderId="18" xfId="0" applyFont="1" applyFill="1" applyBorder="1" applyAlignment="1">
      <alignment horizontal="center"/>
    </xf>
    <xf numFmtId="0" fontId="9" fillId="0" borderId="19" xfId="60" applyFont="1" applyFill="1" applyBorder="1" applyAlignment="1">
      <alignment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8" fillId="0" borderId="15" xfId="59" applyNumberFormat="1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3" fontId="29" fillId="0" borderId="0" xfId="59" applyNumberFormat="1" applyFont="1" applyFill="1" applyBorder="1" applyAlignment="1">
      <alignment horizontal="center" vertical="center"/>
      <protection/>
    </xf>
    <xf numFmtId="0" fontId="26" fillId="0" borderId="0" xfId="59" applyFont="1" applyBorder="1" applyAlignment="1">
      <alignment horizontal="left"/>
      <protection/>
    </xf>
    <xf numFmtId="3" fontId="18" fillId="0" borderId="0" xfId="59" applyNumberFormat="1" applyFont="1" applyFill="1" applyBorder="1" applyAlignment="1">
      <alignment horizontal="left" vertical="center"/>
      <protection/>
    </xf>
    <xf numFmtId="3" fontId="19" fillId="0" borderId="0" xfId="59" applyNumberFormat="1" applyFont="1" applyFill="1" applyBorder="1" applyAlignment="1">
      <alignment horizontal="left" vertical="center"/>
      <protection/>
    </xf>
    <xf numFmtId="3" fontId="18" fillId="0" borderId="0" xfId="59" applyNumberFormat="1" applyFont="1" applyFill="1" applyBorder="1" applyAlignment="1">
      <alignment horizontal="center" vertical="center"/>
      <protection/>
    </xf>
    <xf numFmtId="3" fontId="18" fillId="33" borderId="23" xfId="59" applyNumberFormat="1" applyFont="1" applyFill="1" applyBorder="1" applyAlignment="1">
      <alignment horizontal="center" vertical="center"/>
      <protection/>
    </xf>
    <xf numFmtId="3" fontId="18" fillId="33" borderId="24" xfId="59" applyNumberFormat="1" applyFont="1" applyFill="1" applyBorder="1" applyAlignment="1">
      <alignment horizontal="center" vertical="center"/>
      <protection/>
    </xf>
    <xf numFmtId="3" fontId="18" fillId="33" borderId="25" xfId="59" applyNumberFormat="1" applyFont="1" applyFill="1" applyBorder="1" applyAlignment="1">
      <alignment horizontal="center" vertical="center"/>
      <protection/>
    </xf>
    <xf numFmtId="0" fontId="9" fillId="34" borderId="20" xfId="59" applyFont="1" applyFill="1" applyBorder="1" applyAlignment="1">
      <alignment horizontal="center" vertical="center"/>
      <protection/>
    </xf>
    <xf numFmtId="0" fontId="9" fillId="34" borderId="22" xfId="59" applyFont="1" applyFill="1" applyBorder="1" applyAlignment="1">
      <alignment horizontal="center" vertical="center"/>
      <protection/>
    </xf>
    <xf numFmtId="3" fontId="18" fillId="34" borderId="20" xfId="59" applyNumberFormat="1" applyFont="1" applyFill="1" applyBorder="1" applyAlignment="1">
      <alignment horizontal="center" vertical="center"/>
      <protection/>
    </xf>
    <xf numFmtId="3" fontId="18" fillId="0" borderId="20" xfId="59" applyNumberFormat="1" applyFont="1" applyFill="1" applyBorder="1" applyAlignment="1">
      <alignment horizontal="left" vertical="center"/>
      <protection/>
    </xf>
    <xf numFmtId="3" fontId="19" fillId="0" borderId="20" xfId="59" applyNumberFormat="1" applyFont="1" applyFill="1" applyBorder="1" applyAlignment="1">
      <alignment horizontal="left" vertical="center"/>
      <protection/>
    </xf>
    <xf numFmtId="0" fontId="8" fillId="0" borderId="18" xfId="0" applyFont="1" applyBorder="1" applyAlignment="1">
      <alignment horizontal="left" wrapText="1"/>
    </xf>
    <xf numFmtId="3" fontId="18" fillId="0" borderId="18" xfId="59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3" fontId="28" fillId="35" borderId="0" xfId="59" applyNumberFormat="1" applyFont="1" applyFill="1" applyBorder="1" applyAlignment="1">
      <alignment vertical="center"/>
      <protection/>
    </xf>
    <xf numFmtId="3" fontId="18" fillId="35" borderId="0" xfId="59" applyNumberFormat="1" applyFont="1" applyFill="1" applyBorder="1" applyAlignment="1">
      <alignment horizontal="center" vertical="center"/>
      <protection/>
    </xf>
    <xf numFmtId="3" fontId="28" fillId="35" borderId="0" xfId="59" applyNumberFormat="1" applyFont="1" applyFill="1" applyBorder="1" applyAlignment="1">
      <alignment horizontal="center" vertical="center"/>
      <protection/>
    </xf>
    <xf numFmtId="3" fontId="67" fillId="23" borderId="0" xfId="59" applyNumberFormat="1" applyFont="1" applyFill="1" applyBorder="1" applyAlignment="1">
      <alignment horizontal="left" vertical="center"/>
      <protection/>
    </xf>
    <xf numFmtId="3" fontId="67" fillId="23" borderId="0" xfId="59" applyNumberFormat="1" applyFont="1" applyFill="1" applyBorder="1" applyAlignment="1">
      <alignment horizontal="center" vertical="center"/>
      <protection/>
    </xf>
    <xf numFmtId="0" fontId="9" fillId="36" borderId="12" xfId="60" applyFont="1" applyFill="1" applyBorder="1" applyAlignment="1">
      <alignment vertical="center"/>
      <protection/>
    </xf>
    <xf numFmtId="0" fontId="9" fillId="36" borderId="13" xfId="60" applyFont="1" applyFill="1" applyBorder="1" applyAlignment="1">
      <alignment vertical="center"/>
      <protection/>
    </xf>
    <xf numFmtId="0" fontId="9" fillId="36" borderId="26" xfId="60" applyFont="1" applyFill="1" applyBorder="1" applyAlignment="1" applyProtection="1">
      <alignment horizontal="center" vertical="center"/>
      <protection locked="0"/>
    </xf>
    <xf numFmtId="0" fontId="9" fillId="36" borderId="27" xfId="60" applyFont="1" applyFill="1" applyBorder="1" applyAlignment="1">
      <alignment vertical="center"/>
      <protection/>
    </xf>
    <xf numFmtId="15" fontId="9" fillId="36" borderId="28" xfId="60" applyNumberFormat="1" applyFont="1" applyFill="1" applyBorder="1" applyAlignment="1" applyProtection="1">
      <alignment horizontal="center" vertical="center"/>
      <protection locked="0"/>
    </xf>
    <xf numFmtId="0" fontId="10" fillId="36" borderId="26" xfId="60" applyFont="1" applyFill="1" applyBorder="1" applyAlignment="1">
      <alignment horizontal="left" vertical="center"/>
      <protection/>
    </xf>
    <xf numFmtId="0" fontId="9" fillId="36" borderId="29" xfId="60" applyFont="1" applyFill="1" applyBorder="1" applyAlignment="1">
      <alignment vertical="center"/>
      <protection/>
    </xf>
    <xf numFmtId="0" fontId="9" fillId="36" borderId="28" xfId="60" applyFont="1" applyFill="1" applyBorder="1" applyAlignment="1">
      <alignment horizontal="center" vertical="center"/>
      <protection/>
    </xf>
    <xf numFmtId="0" fontId="9" fillId="36" borderId="28" xfId="60" applyFont="1" applyFill="1" applyBorder="1" applyAlignment="1">
      <alignment horizontal="right" vertical="center"/>
      <protection/>
    </xf>
    <xf numFmtId="0" fontId="8" fillId="36" borderId="30" xfId="60" applyFont="1" applyFill="1" applyBorder="1" applyAlignment="1">
      <alignment vertical="center"/>
      <protection/>
    </xf>
    <xf numFmtId="0" fontId="9" fillId="36" borderId="31" xfId="60" applyFont="1" applyFill="1" applyBorder="1" applyAlignment="1">
      <alignment vertical="center"/>
      <protection/>
    </xf>
    <xf numFmtId="0" fontId="8" fillId="36" borderId="24" xfId="60" applyFont="1" applyFill="1" applyBorder="1" applyAlignment="1">
      <alignment vertical="center"/>
      <protection/>
    </xf>
    <xf numFmtId="0" fontId="10" fillId="36" borderId="24" xfId="60" applyFont="1" applyFill="1" applyBorder="1" applyAlignment="1">
      <alignment vertical="center"/>
      <protection/>
    </xf>
    <xf numFmtId="0" fontId="9" fillId="36" borderId="32" xfId="60" applyFont="1" applyFill="1" applyBorder="1" applyAlignment="1">
      <alignment vertical="center"/>
      <protection/>
    </xf>
    <xf numFmtId="15" fontId="9" fillId="36" borderId="32" xfId="60" applyNumberFormat="1" applyFont="1" applyFill="1" applyBorder="1" applyAlignment="1" applyProtection="1">
      <alignment horizontal="center" vertical="center"/>
      <protection locked="0"/>
    </xf>
    <xf numFmtId="0" fontId="10" fillId="36" borderId="7" xfId="60" applyFont="1" applyFill="1" applyBorder="1" applyAlignment="1">
      <alignment vertical="center"/>
      <protection/>
    </xf>
    <xf numFmtId="0" fontId="9" fillId="36" borderId="23" xfId="60" applyFont="1" applyFill="1" applyBorder="1" applyAlignment="1">
      <alignment vertical="center"/>
      <protection/>
    </xf>
    <xf numFmtId="0" fontId="9" fillId="36" borderId="24" xfId="60" applyFont="1" applyFill="1" applyBorder="1" applyAlignment="1">
      <alignment horizontal="center" vertical="center"/>
      <protection/>
    </xf>
    <xf numFmtId="0" fontId="9" fillId="36" borderId="24" xfId="60" applyFont="1" applyFill="1" applyBorder="1" applyAlignment="1">
      <alignment horizontal="right" vertical="center"/>
      <protection/>
    </xf>
    <xf numFmtId="0" fontId="8" fillId="36" borderId="33" xfId="60" applyFont="1" applyFill="1" applyBorder="1" applyAlignment="1">
      <alignment vertical="center"/>
      <protection/>
    </xf>
    <xf numFmtId="0" fontId="9" fillId="36" borderId="34" xfId="60" applyFont="1" applyFill="1" applyBorder="1" applyAlignment="1">
      <alignment vertical="center"/>
      <protection/>
    </xf>
    <xf numFmtId="0" fontId="11" fillId="36" borderId="35" xfId="60" applyFont="1" applyFill="1" applyBorder="1" applyAlignment="1">
      <alignment horizontal="centerContinuous" vertical="center"/>
      <protection/>
    </xf>
    <xf numFmtId="0" fontId="10" fillId="36" borderId="36" xfId="60" applyFont="1" applyFill="1" applyBorder="1" applyAlignment="1">
      <alignment vertical="center"/>
      <protection/>
    </xf>
    <xf numFmtId="0" fontId="9" fillId="36" borderId="35" xfId="60" applyFont="1" applyFill="1" applyBorder="1" applyAlignment="1">
      <alignment vertical="center"/>
      <protection/>
    </xf>
    <xf numFmtId="0" fontId="9" fillId="36" borderId="37" xfId="60" applyFont="1" applyFill="1" applyBorder="1" applyAlignment="1">
      <alignment vertical="center"/>
      <protection/>
    </xf>
    <xf numFmtId="0" fontId="9" fillId="36" borderId="34" xfId="60" applyFont="1" applyFill="1" applyBorder="1" applyAlignment="1">
      <alignment horizontal="center" vertical="center"/>
      <protection/>
    </xf>
    <xf numFmtId="0" fontId="9" fillId="36" borderId="34" xfId="60" applyFont="1" applyFill="1" applyBorder="1" applyAlignment="1">
      <alignment horizontal="right" vertical="center"/>
      <protection/>
    </xf>
    <xf numFmtId="0" fontId="12" fillId="36" borderId="38" xfId="60" applyFont="1" applyFill="1" applyBorder="1" applyAlignment="1">
      <alignment vertical="center"/>
      <protection/>
    </xf>
    <xf numFmtId="0" fontId="10" fillId="36" borderId="26" xfId="60" applyFont="1" applyFill="1" applyBorder="1" applyAlignment="1">
      <alignment horizontal="left" vertical="center"/>
      <protection/>
    </xf>
    <xf numFmtId="0" fontId="8" fillId="36" borderId="30" xfId="60" applyFont="1" applyFill="1" applyBorder="1" applyAlignment="1">
      <alignment vertical="center"/>
      <protection/>
    </xf>
    <xf numFmtId="0" fontId="10" fillId="36" borderId="24" xfId="60" applyFont="1" applyFill="1" applyBorder="1" applyAlignment="1">
      <alignment vertical="center"/>
      <protection/>
    </xf>
    <xf numFmtId="0" fontId="10" fillId="36" borderId="7" xfId="60" applyFont="1" applyFill="1" applyBorder="1" applyAlignment="1">
      <alignment vertical="center"/>
      <protection/>
    </xf>
    <xf numFmtId="0" fontId="8" fillId="36" borderId="33" xfId="60" applyFont="1" applyFill="1" applyBorder="1" applyAlignment="1">
      <alignment vertical="center"/>
      <protection/>
    </xf>
    <xf numFmtId="0" fontId="10" fillId="36" borderId="36" xfId="60" applyFont="1" applyFill="1" applyBorder="1" applyAlignment="1">
      <alignment vertical="center"/>
      <protection/>
    </xf>
    <xf numFmtId="0" fontId="7" fillId="0" borderId="0" xfId="59" applyBorder="1" applyAlignment="1">
      <alignment vertical="center"/>
      <protection/>
    </xf>
    <xf numFmtId="0" fontId="68" fillId="21" borderId="18" xfId="60" applyFont="1" applyFill="1" applyBorder="1" applyAlignment="1">
      <alignment horizontal="center" vertical="center"/>
      <protection/>
    </xf>
    <xf numFmtId="0" fontId="7" fillId="37" borderId="0" xfId="59" applyFill="1" applyBorder="1" applyAlignment="1">
      <alignment vertical="center"/>
      <protection/>
    </xf>
    <xf numFmtId="0" fontId="7" fillId="37" borderId="0" xfId="59" applyFont="1" applyFill="1" applyBorder="1" applyAlignment="1">
      <alignment vertical="center"/>
      <protection/>
    </xf>
    <xf numFmtId="0" fontId="9" fillId="37" borderId="0" xfId="59" applyFont="1" applyFill="1" applyBorder="1">
      <alignment/>
      <protection/>
    </xf>
    <xf numFmtId="0" fontId="12" fillId="37" borderId="0" xfId="59" applyFont="1" applyFill="1" applyBorder="1">
      <alignment/>
      <protection/>
    </xf>
    <xf numFmtId="0" fontId="15" fillId="37" borderId="0" xfId="59" applyFont="1" applyFill="1" applyBorder="1">
      <alignment/>
      <protection/>
    </xf>
    <xf numFmtId="0" fontId="17" fillId="37" borderId="0" xfId="59" applyFont="1" applyFill="1" applyBorder="1">
      <alignment/>
      <protection/>
    </xf>
    <xf numFmtId="0" fontId="7" fillId="37" borderId="0" xfId="59" applyFill="1" applyBorder="1">
      <alignment/>
      <protection/>
    </xf>
    <xf numFmtId="0" fontId="68" fillId="21" borderId="39" xfId="60" applyFont="1" applyFill="1" applyBorder="1" applyAlignment="1">
      <alignment horizontal="center" vertical="center"/>
      <protection/>
    </xf>
    <xf numFmtId="0" fontId="68" fillId="21" borderId="40" xfId="60" applyFont="1" applyFill="1" applyBorder="1" applyAlignment="1">
      <alignment horizontal="center" vertical="center"/>
      <protection/>
    </xf>
    <xf numFmtId="0" fontId="68" fillId="21" borderId="41" xfId="60" applyFont="1" applyFill="1" applyBorder="1" applyAlignment="1">
      <alignment horizontal="center" vertical="center"/>
      <protection/>
    </xf>
    <xf numFmtId="0" fontId="10" fillId="36" borderId="13" xfId="60" applyFont="1" applyFill="1" applyBorder="1" applyAlignment="1">
      <alignment horizontal="left" vertical="center"/>
      <protection/>
    </xf>
    <xf numFmtId="0" fontId="9" fillId="36" borderId="28" xfId="60" applyFont="1" applyFill="1" applyBorder="1" applyAlignment="1">
      <alignment vertical="center"/>
      <protection/>
    </xf>
    <xf numFmtId="0" fontId="7" fillId="36" borderId="30" xfId="59" applyFont="1" applyFill="1" applyBorder="1" applyAlignment="1">
      <alignment vertical="center"/>
      <protection/>
    </xf>
    <xf numFmtId="0" fontId="10" fillId="36" borderId="32" xfId="60" applyFont="1" applyFill="1" applyBorder="1" applyAlignment="1">
      <alignment vertical="center"/>
      <protection/>
    </xf>
    <xf numFmtId="0" fontId="9" fillId="36" borderId="24" xfId="60" applyFont="1" applyFill="1" applyBorder="1" applyAlignment="1">
      <alignment vertical="center"/>
      <protection/>
    </xf>
    <xf numFmtId="0" fontId="7" fillId="36" borderId="33" xfId="59" applyFont="1" applyFill="1" applyBorder="1" applyAlignment="1">
      <alignment vertical="center"/>
      <protection/>
    </xf>
    <xf numFmtId="0" fontId="9" fillId="36" borderId="42" xfId="60" applyFont="1" applyFill="1" applyBorder="1" applyAlignment="1">
      <alignment vertical="center"/>
      <protection/>
    </xf>
    <xf numFmtId="0" fontId="9" fillId="36" borderId="18" xfId="60" applyFont="1" applyFill="1" applyBorder="1" applyAlignment="1">
      <alignment vertical="center"/>
      <protection/>
    </xf>
    <xf numFmtId="0" fontId="7" fillId="36" borderId="19" xfId="59" applyFont="1" applyFill="1" applyBorder="1" applyAlignment="1">
      <alignment vertical="center"/>
      <protection/>
    </xf>
    <xf numFmtId="3" fontId="28" fillId="35" borderId="0" xfId="59" applyNumberFormat="1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_Revised Condensation Calculation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32</xdr:row>
      <xdr:rowOff>104775</xdr:rowOff>
    </xdr:from>
    <xdr:to>
      <xdr:col>8</xdr:col>
      <xdr:colOff>304800</xdr:colOff>
      <xdr:row>39</xdr:row>
      <xdr:rowOff>180975</xdr:rowOff>
    </xdr:to>
    <xdr:sp>
      <xdr:nvSpPr>
        <xdr:cNvPr id="1" name="AutoShape 2"/>
        <xdr:cNvSpPr>
          <a:spLocks/>
        </xdr:cNvSpPr>
      </xdr:nvSpPr>
      <xdr:spPr>
        <a:xfrm rot="10800000">
          <a:off x="4657725" y="8829675"/>
          <a:ext cx="2276475" cy="2209800"/>
        </a:xfrm>
        <a:prstGeom prst="curvedConnector3">
          <a:avLst>
            <a:gd name="adj" fmla="val -20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90"/>
  <sheetViews>
    <sheetView tabSelected="1" zoomScalePageLayoutView="0" workbookViewId="0" topLeftCell="A1">
      <selection activeCell="Q10" sqref="Q10"/>
    </sheetView>
  </sheetViews>
  <sheetFormatPr defaultColWidth="7.10546875" defaultRowHeight="15"/>
  <cols>
    <col min="1" max="1" width="9.3359375" style="10" customWidth="1"/>
    <col min="2" max="2" width="7.99609375" style="2" customWidth="1"/>
    <col min="3" max="4" width="9.99609375" style="2" customWidth="1"/>
    <col min="5" max="5" width="10.4453125" style="2" customWidth="1"/>
    <col min="6" max="8" width="9.99609375" style="2" customWidth="1"/>
    <col min="9" max="9" width="10.5546875" style="2" customWidth="1"/>
    <col min="10" max="12" width="9.99609375" style="2" customWidth="1"/>
    <col min="13" max="13" width="8.10546875" style="159" bestFit="1" customWidth="1"/>
    <col min="14" max="14" width="7.10546875" style="159" customWidth="1"/>
    <col min="15" max="16" width="6.77734375" style="159" customWidth="1"/>
    <col min="17" max="17" width="8.10546875" style="159" bestFit="1" customWidth="1"/>
    <col min="18" max="53" width="7.10546875" style="159" customWidth="1"/>
    <col min="54" max="16384" width="7.10546875" style="3" customWidth="1"/>
  </cols>
  <sheetData>
    <row r="1" spans="1:53" s="151" customFormat="1" ht="24.75" customHeight="1" thickBot="1">
      <c r="A1" s="160" t="s">
        <v>136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s="4" customFormat="1" ht="19.5" customHeight="1">
      <c r="A2" s="117" t="s">
        <v>135</v>
      </c>
      <c r="B2" s="118"/>
      <c r="C2" s="119"/>
      <c r="D2" s="120" t="s">
        <v>133</v>
      </c>
      <c r="E2" s="121"/>
      <c r="F2" s="118" t="s">
        <v>1</v>
      </c>
      <c r="G2" s="118" t="s">
        <v>6</v>
      </c>
      <c r="H2" s="145">
        <v>1</v>
      </c>
      <c r="I2" s="123" t="s">
        <v>2</v>
      </c>
      <c r="J2" s="124"/>
      <c r="K2" s="125"/>
      <c r="L2" s="14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</row>
    <row r="3" spans="1:53" s="4" customFormat="1" ht="19.5" customHeight="1">
      <c r="A3" s="127" t="s">
        <v>134</v>
      </c>
      <c r="B3" s="128"/>
      <c r="C3" s="147"/>
      <c r="D3" s="147"/>
      <c r="E3" s="130"/>
      <c r="F3" s="131"/>
      <c r="G3" s="130"/>
      <c r="H3" s="148"/>
      <c r="I3" s="133" t="s">
        <v>3</v>
      </c>
      <c r="J3" s="134"/>
      <c r="K3" s="135"/>
      <c r="L3" s="149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</row>
    <row r="4" spans="1:53" s="4" customFormat="1" ht="19.5" customHeight="1" thickBot="1">
      <c r="A4" s="127" t="s">
        <v>5</v>
      </c>
      <c r="B4" s="137"/>
      <c r="C4" s="138"/>
      <c r="D4" s="150"/>
      <c r="E4" s="137"/>
      <c r="F4" s="137"/>
      <c r="G4" s="137"/>
      <c r="H4" s="140"/>
      <c r="I4" s="141" t="s">
        <v>4</v>
      </c>
      <c r="J4" s="142"/>
      <c r="K4" s="143"/>
      <c r="L4" s="14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</row>
    <row r="5" spans="1:53" s="5" customFormat="1" ht="25.5" customHeight="1">
      <c r="A5" s="15"/>
      <c r="B5" s="23"/>
      <c r="C5" s="23"/>
      <c r="D5" s="23"/>
      <c r="E5" s="23"/>
      <c r="F5" s="23"/>
      <c r="G5" s="16"/>
      <c r="H5" s="16"/>
      <c r="I5" s="16"/>
      <c r="J5" s="17"/>
      <c r="K5" s="18"/>
      <c r="L5" s="19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</row>
    <row r="6" spans="1:53" s="5" customFormat="1" ht="22.5" customHeight="1">
      <c r="A6" s="94"/>
      <c r="B6" s="112" t="s">
        <v>9</v>
      </c>
      <c r="C6" s="113"/>
      <c r="D6" s="113"/>
      <c r="E6" s="113"/>
      <c r="F6" s="113"/>
      <c r="G6" s="113"/>
      <c r="H6" s="36"/>
      <c r="I6" s="114" t="s">
        <v>49</v>
      </c>
      <c r="J6" s="113"/>
      <c r="K6" s="113"/>
      <c r="L6" s="39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</row>
    <row r="7" spans="1:53" s="5" customFormat="1" ht="22.5" customHeight="1">
      <c r="A7" s="38"/>
      <c r="B7" s="36"/>
      <c r="C7" s="36"/>
      <c r="D7" s="36"/>
      <c r="E7" s="36"/>
      <c r="F7" s="36"/>
      <c r="G7" s="36"/>
      <c r="H7" s="36"/>
      <c r="I7" s="36"/>
      <c r="J7" s="36"/>
      <c r="K7" s="36"/>
      <c r="L7" s="39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</row>
    <row r="8" spans="1:53" s="5" customFormat="1" ht="22.5" customHeight="1">
      <c r="A8" s="38"/>
      <c r="B8" s="115" t="s">
        <v>10</v>
      </c>
      <c r="C8" s="115"/>
      <c r="D8" s="116"/>
      <c r="E8" s="116" t="s">
        <v>21</v>
      </c>
      <c r="F8" s="116" t="s">
        <v>22</v>
      </c>
      <c r="G8" s="116" t="s">
        <v>23</v>
      </c>
      <c r="H8" s="96"/>
      <c r="I8" s="116" t="s">
        <v>21</v>
      </c>
      <c r="J8" s="116" t="s">
        <v>22</v>
      </c>
      <c r="K8" s="116" t="s">
        <v>23</v>
      </c>
      <c r="L8" s="39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</row>
    <row r="9" spans="1:53" s="5" customFormat="1" ht="22.5" customHeight="1">
      <c r="A9" s="38"/>
      <c r="B9" s="98" t="s">
        <v>12</v>
      </c>
      <c r="C9" s="98"/>
      <c r="D9" s="98"/>
      <c r="E9" s="36">
        <v>10</v>
      </c>
      <c r="F9" s="36">
        <v>33</v>
      </c>
      <c r="G9" s="36">
        <f>E9*F9</f>
        <v>330</v>
      </c>
      <c r="H9" s="36"/>
      <c r="I9" s="36">
        <v>8</v>
      </c>
      <c r="J9" s="36">
        <f>F9</f>
        <v>33</v>
      </c>
      <c r="K9" s="36">
        <f>I9*J9</f>
        <v>264</v>
      </c>
      <c r="L9" s="39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</row>
    <row r="10" spans="1:53" s="5" customFormat="1" ht="22.5" customHeight="1">
      <c r="A10" s="38"/>
      <c r="B10" s="98" t="s">
        <v>11</v>
      </c>
      <c r="C10" s="98"/>
      <c r="D10" s="98"/>
      <c r="E10" s="36">
        <v>5</v>
      </c>
      <c r="F10" s="36">
        <v>9</v>
      </c>
      <c r="G10" s="36">
        <f aca="true" t="shared" si="0" ref="G10:G28">E10*F10</f>
        <v>45</v>
      </c>
      <c r="H10" s="36"/>
      <c r="I10" s="36">
        <v>4</v>
      </c>
      <c r="J10" s="36">
        <f aca="true" t="shared" si="1" ref="J10:J28">F10</f>
        <v>9</v>
      </c>
      <c r="K10" s="36">
        <f aca="true" t="shared" si="2" ref="K10:K25">I10*J10</f>
        <v>36</v>
      </c>
      <c r="L10" s="39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</row>
    <row r="11" spans="1:53" s="5" customFormat="1" ht="21.75" customHeight="1">
      <c r="A11" s="38"/>
      <c r="B11" s="98" t="s">
        <v>13</v>
      </c>
      <c r="C11" s="98"/>
      <c r="D11" s="98"/>
      <c r="E11" s="36">
        <v>3</v>
      </c>
      <c r="F11" s="36">
        <v>2</v>
      </c>
      <c r="G11" s="36">
        <f t="shared" si="0"/>
        <v>6</v>
      </c>
      <c r="H11" s="36"/>
      <c r="I11" s="36">
        <v>4</v>
      </c>
      <c r="J11" s="36">
        <f t="shared" si="1"/>
        <v>2</v>
      </c>
      <c r="K11" s="36">
        <f t="shared" si="2"/>
        <v>8</v>
      </c>
      <c r="L11" s="39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</row>
    <row r="12" spans="1:53" s="5" customFormat="1" ht="21.75" customHeight="1">
      <c r="A12" s="38"/>
      <c r="B12" s="98" t="s">
        <v>20</v>
      </c>
      <c r="C12" s="98"/>
      <c r="D12" s="98"/>
      <c r="E12" s="36">
        <v>10</v>
      </c>
      <c r="F12" s="36">
        <v>4</v>
      </c>
      <c r="G12" s="36">
        <f>E12*F12</f>
        <v>40</v>
      </c>
      <c r="H12" s="36"/>
      <c r="I12" s="36">
        <v>4</v>
      </c>
      <c r="J12" s="36">
        <f t="shared" si="1"/>
        <v>4</v>
      </c>
      <c r="K12" s="36">
        <f t="shared" si="2"/>
        <v>16</v>
      </c>
      <c r="L12" s="39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:53" s="5" customFormat="1" ht="21.75" customHeight="1">
      <c r="A13" s="38"/>
      <c r="B13" s="98" t="s">
        <v>14</v>
      </c>
      <c r="C13" s="98"/>
      <c r="D13" s="98"/>
      <c r="E13" s="36">
        <v>2</v>
      </c>
      <c r="F13" s="36">
        <v>48</v>
      </c>
      <c r="G13" s="36">
        <f>E13*F13</f>
        <v>96</v>
      </c>
      <c r="H13" s="36"/>
      <c r="I13" s="36">
        <v>2</v>
      </c>
      <c r="J13" s="36">
        <f t="shared" si="1"/>
        <v>48</v>
      </c>
      <c r="K13" s="36">
        <f t="shared" si="2"/>
        <v>96</v>
      </c>
      <c r="L13" s="39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</row>
    <row r="14" spans="1:53" s="6" customFormat="1" ht="22.5" customHeight="1">
      <c r="A14" s="38"/>
      <c r="B14" s="98" t="s">
        <v>15</v>
      </c>
      <c r="C14" s="98"/>
      <c r="D14" s="98"/>
      <c r="E14" s="36">
        <v>1</v>
      </c>
      <c r="F14" s="36">
        <v>2</v>
      </c>
      <c r="G14" s="36">
        <f t="shared" si="0"/>
        <v>2</v>
      </c>
      <c r="H14" s="36"/>
      <c r="I14" s="36">
        <v>1</v>
      </c>
      <c r="J14" s="36">
        <f t="shared" si="1"/>
        <v>2</v>
      </c>
      <c r="K14" s="36">
        <f t="shared" si="2"/>
        <v>2</v>
      </c>
      <c r="L14" s="39"/>
      <c r="M14" s="156"/>
      <c r="N14" s="156"/>
      <c r="O14" s="155"/>
      <c r="P14" s="155"/>
      <c r="Q14" s="155"/>
      <c r="R14" s="155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</row>
    <row r="15" spans="1:53" s="6" customFormat="1" ht="22.5" customHeight="1">
      <c r="A15" s="38"/>
      <c r="B15" s="98" t="s">
        <v>16</v>
      </c>
      <c r="C15" s="98"/>
      <c r="D15" s="98"/>
      <c r="E15" s="36">
        <v>4</v>
      </c>
      <c r="F15" s="36">
        <v>14</v>
      </c>
      <c r="G15" s="36">
        <f t="shared" si="0"/>
        <v>56</v>
      </c>
      <c r="H15" s="36"/>
      <c r="I15" s="36">
        <v>3</v>
      </c>
      <c r="J15" s="36">
        <f t="shared" si="1"/>
        <v>14</v>
      </c>
      <c r="K15" s="36">
        <f t="shared" si="2"/>
        <v>42</v>
      </c>
      <c r="L15" s="39"/>
      <c r="M15" s="156"/>
      <c r="N15" s="156"/>
      <c r="O15" s="155"/>
      <c r="P15" s="155"/>
      <c r="Q15" s="155"/>
      <c r="R15" s="155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</row>
    <row r="16" spans="1:53" s="6" customFormat="1" ht="22.5" customHeight="1">
      <c r="A16" s="38"/>
      <c r="B16" s="98" t="s">
        <v>17</v>
      </c>
      <c r="C16" s="98"/>
      <c r="D16" s="98"/>
      <c r="E16" s="36">
        <v>2</v>
      </c>
      <c r="F16" s="36">
        <v>2</v>
      </c>
      <c r="G16" s="36">
        <f t="shared" si="0"/>
        <v>4</v>
      </c>
      <c r="H16" s="36"/>
      <c r="I16" s="36">
        <v>2</v>
      </c>
      <c r="J16" s="36">
        <f t="shared" si="1"/>
        <v>2</v>
      </c>
      <c r="K16" s="36">
        <f t="shared" si="2"/>
        <v>4</v>
      </c>
      <c r="L16" s="39"/>
      <c r="M16" s="156"/>
      <c r="N16" s="156"/>
      <c r="O16" s="155"/>
      <c r="P16" s="155"/>
      <c r="Q16" s="155"/>
      <c r="R16" s="155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</row>
    <row r="17" spans="1:53" s="6" customFormat="1" ht="22.5" customHeight="1">
      <c r="A17" s="38"/>
      <c r="B17" s="98" t="s">
        <v>37</v>
      </c>
      <c r="C17" s="98"/>
      <c r="D17" s="98"/>
      <c r="E17" s="36">
        <v>4</v>
      </c>
      <c r="F17" s="36">
        <v>3</v>
      </c>
      <c r="G17" s="36">
        <f t="shared" si="0"/>
        <v>12</v>
      </c>
      <c r="H17" s="36"/>
      <c r="I17" s="36">
        <v>3</v>
      </c>
      <c r="J17" s="36">
        <f t="shared" si="1"/>
        <v>3</v>
      </c>
      <c r="K17" s="36">
        <f t="shared" si="2"/>
        <v>9</v>
      </c>
      <c r="L17" s="39"/>
      <c r="M17" s="156"/>
      <c r="N17" s="156"/>
      <c r="O17" s="155"/>
      <c r="P17" s="155"/>
      <c r="Q17" s="155"/>
      <c r="R17" s="155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</row>
    <row r="18" spans="1:53" s="6" customFormat="1" ht="32.25" customHeight="1">
      <c r="A18" s="38"/>
      <c r="B18" s="98" t="s">
        <v>19</v>
      </c>
      <c r="C18" s="98"/>
      <c r="D18" s="98"/>
      <c r="E18" s="36">
        <v>3</v>
      </c>
      <c r="F18" s="36">
        <v>7</v>
      </c>
      <c r="G18" s="36">
        <f t="shared" si="0"/>
        <v>21</v>
      </c>
      <c r="H18" s="36"/>
      <c r="I18" s="36">
        <v>3</v>
      </c>
      <c r="J18" s="36">
        <f t="shared" si="1"/>
        <v>7</v>
      </c>
      <c r="K18" s="36">
        <f t="shared" si="2"/>
        <v>21</v>
      </c>
      <c r="L18" s="39"/>
      <c r="M18" s="156"/>
      <c r="N18" s="156"/>
      <c r="O18" s="155"/>
      <c r="P18" s="155"/>
      <c r="Q18" s="155"/>
      <c r="R18" s="155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</row>
    <row r="19" spans="1:53" s="6" customFormat="1" ht="32.25" customHeight="1">
      <c r="A19" s="38"/>
      <c r="B19" s="98" t="s">
        <v>24</v>
      </c>
      <c r="C19" s="98"/>
      <c r="D19" s="98"/>
      <c r="E19" s="36">
        <v>3</v>
      </c>
      <c r="F19" s="36">
        <v>2</v>
      </c>
      <c r="G19" s="36">
        <f t="shared" si="0"/>
        <v>6</v>
      </c>
      <c r="H19" s="36"/>
      <c r="I19" s="36">
        <v>3</v>
      </c>
      <c r="J19" s="36">
        <f t="shared" si="1"/>
        <v>2</v>
      </c>
      <c r="K19" s="36">
        <f t="shared" si="2"/>
        <v>6</v>
      </c>
      <c r="L19" s="39"/>
      <c r="M19" s="156"/>
      <c r="N19" s="156"/>
      <c r="O19" s="155"/>
      <c r="P19" s="155"/>
      <c r="Q19" s="155"/>
      <c r="R19" s="155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</row>
    <row r="20" spans="1:53" s="6" customFormat="1" ht="33.75" customHeight="1">
      <c r="A20" s="38"/>
      <c r="B20" s="98" t="s">
        <v>18</v>
      </c>
      <c r="C20" s="98"/>
      <c r="D20" s="98"/>
      <c r="E20" s="36">
        <v>3</v>
      </c>
      <c r="F20" s="36">
        <v>4</v>
      </c>
      <c r="G20" s="36">
        <f t="shared" si="0"/>
        <v>12</v>
      </c>
      <c r="H20" s="36"/>
      <c r="I20" s="36">
        <v>3</v>
      </c>
      <c r="J20" s="36">
        <f t="shared" si="1"/>
        <v>4</v>
      </c>
      <c r="K20" s="36">
        <f t="shared" si="2"/>
        <v>12</v>
      </c>
      <c r="L20" s="39"/>
      <c r="M20" s="156"/>
      <c r="N20" s="156"/>
      <c r="O20" s="155"/>
      <c r="P20" s="155"/>
      <c r="Q20" s="155"/>
      <c r="R20" s="155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</row>
    <row r="21" spans="1:53" s="5" customFormat="1" ht="14.25" customHeight="1">
      <c r="A21" s="38"/>
      <c r="B21" s="98" t="s">
        <v>25</v>
      </c>
      <c r="C21" s="98"/>
      <c r="D21" s="98"/>
      <c r="E21" s="40">
        <v>0.5</v>
      </c>
      <c r="F21" s="36">
        <v>4</v>
      </c>
      <c r="G21" s="36">
        <f>E21*F21</f>
        <v>2</v>
      </c>
      <c r="H21" s="36"/>
      <c r="I21" s="40">
        <v>0.5</v>
      </c>
      <c r="J21" s="36">
        <f t="shared" si="1"/>
        <v>4</v>
      </c>
      <c r="K21" s="36">
        <f t="shared" si="2"/>
        <v>2</v>
      </c>
      <c r="L21" s="39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</row>
    <row r="22" spans="1:53" s="5" customFormat="1" ht="16.5" customHeight="1">
      <c r="A22" s="38"/>
      <c r="B22" s="98" t="s">
        <v>39</v>
      </c>
      <c r="C22" s="98"/>
      <c r="D22" s="98"/>
      <c r="E22" s="36">
        <v>1</v>
      </c>
      <c r="F22" s="36">
        <v>20</v>
      </c>
      <c r="G22" s="36">
        <f>E22*F22</f>
        <v>20</v>
      </c>
      <c r="H22" s="36" t="s">
        <v>51</v>
      </c>
      <c r="I22" s="36">
        <v>1</v>
      </c>
      <c r="J22" s="36">
        <f t="shared" si="1"/>
        <v>20</v>
      </c>
      <c r="K22" s="36">
        <f t="shared" si="2"/>
        <v>20</v>
      </c>
      <c r="L22" s="39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</row>
    <row r="23" spans="1:53" s="5" customFormat="1" ht="14.25" customHeight="1">
      <c r="A23" s="38"/>
      <c r="B23" s="98" t="s">
        <v>38</v>
      </c>
      <c r="C23" s="98"/>
      <c r="D23" s="98"/>
      <c r="E23" s="36">
        <v>2</v>
      </c>
      <c r="F23" s="36">
        <v>18</v>
      </c>
      <c r="G23" s="36">
        <f t="shared" si="0"/>
        <v>36</v>
      </c>
      <c r="H23" s="36" t="s">
        <v>50</v>
      </c>
      <c r="I23" s="36">
        <v>1</v>
      </c>
      <c r="J23" s="36">
        <f t="shared" si="1"/>
        <v>18</v>
      </c>
      <c r="K23" s="36">
        <f t="shared" si="2"/>
        <v>18</v>
      </c>
      <c r="L23" s="39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</row>
    <row r="24" spans="1:53" s="5" customFormat="1" ht="18.75" customHeight="1">
      <c r="A24" s="38"/>
      <c r="B24" s="99" t="s">
        <v>27</v>
      </c>
      <c r="C24" s="99"/>
      <c r="D24" s="99"/>
      <c r="E24" s="36" t="s">
        <v>8</v>
      </c>
      <c r="F24" s="36">
        <v>2</v>
      </c>
      <c r="G24" s="36" t="s">
        <v>8</v>
      </c>
      <c r="H24" s="36"/>
      <c r="I24" s="36" t="s">
        <v>8</v>
      </c>
      <c r="J24" s="36">
        <f t="shared" si="1"/>
        <v>2</v>
      </c>
      <c r="K24" s="36" t="s">
        <v>8</v>
      </c>
      <c r="L24" s="39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</row>
    <row r="25" spans="1:53" s="5" customFormat="1" ht="18.75" customHeight="1">
      <c r="A25" s="38"/>
      <c r="B25" s="98" t="s">
        <v>26</v>
      </c>
      <c r="C25" s="98"/>
      <c r="D25" s="98"/>
      <c r="E25" s="36">
        <v>3</v>
      </c>
      <c r="F25" s="36">
        <v>2</v>
      </c>
      <c r="G25" s="36">
        <f t="shared" si="0"/>
        <v>6</v>
      </c>
      <c r="H25" s="36"/>
      <c r="I25" s="36">
        <v>2</v>
      </c>
      <c r="J25" s="36">
        <f t="shared" si="1"/>
        <v>2</v>
      </c>
      <c r="K25" s="36">
        <f t="shared" si="2"/>
        <v>4</v>
      </c>
      <c r="L25" s="39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</row>
    <row r="26" spans="1:53" s="5" customFormat="1" ht="18.75" customHeight="1">
      <c r="A26" s="38"/>
      <c r="B26" s="98" t="s">
        <v>28</v>
      </c>
      <c r="C26" s="98"/>
      <c r="D26" s="98"/>
      <c r="E26" s="36">
        <v>1</v>
      </c>
      <c r="F26" s="36">
        <v>11</v>
      </c>
      <c r="G26" s="36">
        <f t="shared" si="0"/>
        <v>11</v>
      </c>
      <c r="H26" s="36"/>
      <c r="I26" s="36" t="s">
        <v>8</v>
      </c>
      <c r="J26" s="36">
        <f t="shared" si="1"/>
        <v>11</v>
      </c>
      <c r="K26" s="36" t="s">
        <v>8</v>
      </c>
      <c r="L26" s="39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</row>
    <row r="27" spans="1:53" s="5" customFormat="1" ht="18.75" customHeight="1">
      <c r="A27" s="38"/>
      <c r="B27" s="98" t="s">
        <v>29</v>
      </c>
      <c r="C27" s="98"/>
      <c r="D27" s="98"/>
      <c r="E27" s="36">
        <v>2</v>
      </c>
      <c r="F27" s="36">
        <v>2</v>
      </c>
      <c r="G27" s="36">
        <f t="shared" si="0"/>
        <v>4</v>
      </c>
      <c r="H27" s="36"/>
      <c r="I27" s="36" t="s">
        <v>8</v>
      </c>
      <c r="J27" s="36">
        <f t="shared" si="1"/>
        <v>2</v>
      </c>
      <c r="K27" s="36" t="s">
        <v>8</v>
      </c>
      <c r="L27" s="39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</row>
    <row r="28" spans="1:53" s="5" customFormat="1" ht="18.75" customHeight="1">
      <c r="A28" s="38"/>
      <c r="B28" s="98" t="s">
        <v>30</v>
      </c>
      <c r="C28" s="98"/>
      <c r="D28" s="98"/>
      <c r="E28" s="36">
        <v>15</v>
      </c>
      <c r="F28" s="36">
        <v>1</v>
      </c>
      <c r="G28" s="36">
        <f t="shared" si="0"/>
        <v>15</v>
      </c>
      <c r="H28" s="36"/>
      <c r="I28" s="36" t="s">
        <v>8</v>
      </c>
      <c r="J28" s="36">
        <f t="shared" si="1"/>
        <v>1</v>
      </c>
      <c r="K28" s="36" t="s">
        <v>8</v>
      </c>
      <c r="L28" s="39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</row>
    <row r="29" spans="1:53" s="5" customFormat="1" ht="18.75" customHeight="1">
      <c r="A29" s="38"/>
      <c r="B29" s="36"/>
      <c r="C29" s="36" t="s">
        <v>89</v>
      </c>
      <c r="D29" s="36"/>
      <c r="E29" s="36"/>
      <c r="F29" s="36"/>
      <c r="G29" s="36">
        <f>SUM(G9:G28)</f>
        <v>724</v>
      </c>
      <c r="H29" s="36"/>
      <c r="I29" s="36"/>
      <c r="J29" s="36"/>
      <c r="K29" s="36">
        <f>SUM(K9:K28)</f>
        <v>560</v>
      </c>
      <c r="L29" s="39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</row>
    <row r="30" spans="1:53" s="5" customFormat="1" ht="15.75" customHeight="1">
      <c r="A30" s="3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9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</row>
    <row r="31" spans="1:53" s="5" customFormat="1" ht="15" customHeight="1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9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</row>
    <row r="32" spans="1:53" s="5" customFormat="1" ht="15.75" customHeight="1">
      <c r="A32" s="3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9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</row>
    <row r="33" spans="1:53" s="5" customFormat="1" ht="18.75" customHeight="1">
      <c r="A33" s="38"/>
      <c r="B33" s="88" t="s">
        <v>116</v>
      </c>
      <c r="D33" s="88"/>
      <c r="E33" s="88"/>
      <c r="F33" s="36"/>
      <c r="G33" s="36"/>
      <c r="H33" s="36"/>
      <c r="I33" s="36"/>
      <c r="J33" s="36"/>
      <c r="K33" s="36"/>
      <c r="L33" s="39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</row>
    <row r="34" spans="1:53" s="5" customFormat="1" ht="18.75" customHeight="1">
      <c r="A34" s="38"/>
      <c r="B34" s="88" t="s">
        <v>114</v>
      </c>
      <c r="C34" s="36"/>
      <c r="D34" s="36"/>
      <c r="E34" s="36"/>
      <c r="F34" s="36"/>
      <c r="G34" s="36"/>
      <c r="H34" s="36"/>
      <c r="I34" s="36"/>
      <c r="J34" s="36"/>
      <c r="K34" s="36"/>
      <c r="L34" s="39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</row>
    <row r="35" spans="1:53" s="5" customFormat="1" ht="18.75" customHeight="1">
      <c r="A35" s="38"/>
      <c r="B35" s="88" t="s">
        <v>115</v>
      </c>
      <c r="C35" s="36"/>
      <c r="D35" s="36"/>
      <c r="E35" s="36"/>
      <c r="F35" s="36"/>
      <c r="G35" s="36"/>
      <c r="H35" s="36"/>
      <c r="I35" s="36"/>
      <c r="J35" s="36"/>
      <c r="K35" s="36"/>
      <c r="L35" s="39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</row>
    <row r="36" spans="1:53" s="5" customFormat="1" ht="18.75" customHeight="1">
      <c r="A36" s="3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9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</row>
    <row r="37" spans="1:53" s="5" customFormat="1" ht="18.75" customHeight="1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9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</row>
    <row r="38" spans="1:53" s="5" customFormat="1" ht="18.75" customHeight="1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9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</row>
    <row r="39" spans="1:53" s="5" customFormat="1" ht="25.5" customHeight="1">
      <c r="A39" s="3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9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</row>
    <row r="40" spans="1:53" s="5" customFormat="1" ht="22.5" customHeight="1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9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</row>
    <row r="41" spans="1:53" s="5" customFormat="1" ht="17.25" customHeight="1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9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</row>
    <row r="42" spans="1:53" s="5" customFormat="1" ht="15" customHeight="1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9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</row>
    <row r="43" spans="1:53" s="5" customFormat="1" ht="16.5" customHeight="1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9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</row>
    <row r="44" spans="1:53" s="5" customFormat="1" ht="16.5" customHeight="1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9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</row>
    <row r="45" spans="1:53" s="5" customFormat="1" ht="16.5" customHeight="1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9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</row>
    <row r="46" spans="1:53" s="5" customFormat="1" ht="16.5" customHeight="1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9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</row>
    <row r="47" spans="1:53" s="5" customFormat="1" ht="15.75" customHeight="1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9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</row>
    <row r="48" spans="1:53" s="8" customFormat="1" ht="16.5" customHeight="1">
      <c r="A48" s="3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9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1:53" s="5" customFormat="1" ht="16.5" customHeight="1">
      <c r="A49" s="2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8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</row>
    <row r="50" spans="1:53" s="5" customFormat="1" ht="16.5" customHeight="1">
      <c r="A50" s="2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29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</row>
    <row r="51" spans="1:53" s="5" customFormat="1" ht="16.5" customHeight="1" thickBot="1">
      <c r="A51" s="3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</row>
    <row r="52" spans="1:53" s="5" customFormat="1" ht="18.75" customHeight="1">
      <c r="A52" s="24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2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</row>
    <row r="53" spans="1:53" s="5" customFormat="1" ht="20.25" customHeight="1">
      <c r="A53" s="24"/>
      <c r="L53" s="13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</row>
    <row r="54" spans="1:53" s="5" customFormat="1" ht="25.5" customHeight="1">
      <c r="A54" s="24"/>
      <c r="B54" s="89"/>
      <c r="C54" s="13"/>
      <c r="D54" s="13"/>
      <c r="E54" s="13"/>
      <c r="F54" s="57"/>
      <c r="G54" s="58"/>
      <c r="H54" s="59"/>
      <c r="I54" s="58"/>
      <c r="J54" s="58"/>
      <c r="K54" s="58"/>
      <c r="L54" s="13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</row>
    <row r="55" spans="1:53" s="5" customFormat="1" ht="25.5" customHeight="1">
      <c r="A55" s="24"/>
      <c r="L55" s="13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</row>
    <row r="56" spans="1:53" s="5" customFormat="1" ht="25.5" customHeight="1">
      <c r="A56" s="24"/>
      <c r="L56" s="12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</row>
    <row r="57" spans="1:53" s="5" customFormat="1" ht="25.5" customHeight="1">
      <c r="A57" s="24"/>
      <c r="L57" s="12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</row>
    <row r="58" spans="1:53" s="7" customFormat="1" ht="25.5" customHeight="1">
      <c r="A58" s="24"/>
      <c r="L58" s="12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</row>
    <row r="59" spans="1:53" s="5" customFormat="1" ht="25.5" customHeight="1">
      <c r="A59" s="24"/>
      <c r="L59" s="12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</row>
    <row r="60" spans="1:53" s="5" customFormat="1" ht="25.5" customHeight="1">
      <c r="A60" s="24"/>
      <c r="L60" s="12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</row>
    <row r="61" spans="1:53" s="5" customFormat="1" ht="25.5" customHeight="1">
      <c r="A61" s="24"/>
      <c r="L61" s="12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</row>
    <row r="62" spans="1:53" s="5" customFormat="1" ht="25.5" customHeight="1">
      <c r="A62" s="24"/>
      <c r="L62" s="12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</row>
    <row r="63" spans="1:53" s="5" customFormat="1" ht="25.5" customHeight="1">
      <c r="A63" s="24"/>
      <c r="L63" s="12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</row>
    <row r="64" spans="1:53" s="5" customFormat="1" ht="25.5" customHeight="1">
      <c r="A64" s="20"/>
      <c r="L64" s="20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</row>
    <row r="65" spans="1:53" s="5" customFormat="1" ht="25.5" customHeight="1">
      <c r="A65" s="20"/>
      <c r="L65" s="11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</row>
    <row r="66" spans="1:53" s="5" customFormat="1" ht="25.5" customHeight="1">
      <c r="A66" s="20"/>
      <c r="L66" s="20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</row>
    <row r="67" spans="1:53" s="6" customFormat="1" ht="25.5" customHeight="1">
      <c r="A67" s="24"/>
      <c r="L67" s="20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</row>
    <row r="68" spans="1:53" s="7" customFormat="1" ht="25.5" customHeight="1">
      <c r="A68" s="14"/>
      <c r="B68" s="14"/>
      <c r="C68" s="14"/>
      <c r="D68" s="14"/>
      <c r="E68" s="14"/>
      <c r="F68" s="25"/>
      <c r="G68" s="14"/>
      <c r="H68" s="14"/>
      <c r="I68" s="14"/>
      <c r="J68" s="14"/>
      <c r="K68" s="14"/>
      <c r="L68" s="14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</row>
    <row r="69" spans="1:12" ht="25.5" customHeight="1">
      <c r="A69" s="9"/>
      <c r="B69" s="9"/>
      <c r="C69" s="9"/>
      <c r="D69" s="9"/>
      <c r="E69" s="9"/>
      <c r="F69" s="21"/>
      <c r="G69" s="9"/>
      <c r="H69" s="9"/>
      <c r="I69" s="9"/>
      <c r="J69" s="9"/>
      <c r="K69" s="9"/>
      <c r="L69" s="9"/>
    </row>
    <row r="70" spans="1:12" ht="25.5" customHeight="1">
      <c r="A70" s="9"/>
      <c r="B70" s="9"/>
      <c r="C70" s="9"/>
      <c r="D70" s="9"/>
      <c r="E70" s="9"/>
      <c r="F70" s="21"/>
      <c r="G70" s="9"/>
      <c r="H70" s="9"/>
      <c r="I70" s="9"/>
      <c r="J70" s="9"/>
      <c r="K70" s="9"/>
      <c r="L70" s="9"/>
    </row>
    <row r="71" spans="1:12" ht="25.5" customHeight="1">
      <c r="A71" s="9"/>
      <c r="B71" s="9"/>
      <c r="C71" s="9"/>
      <c r="D71" s="9"/>
      <c r="E71" s="9"/>
      <c r="F71" s="21"/>
      <c r="G71" s="9"/>
      <c r="H71" s="9"/>
      <c r="I71" s="9"/>
      <c r="J71" s="9"/>
      <c r="K71" s="9"/>
      <c r="L71" s="9"/>
    </row>
    <row r="72" spans="1:12" ht="25.5" customHeight="1">
      <c r="A72" s="9"/>
      <c r="B72" s="9"/>
      <c r="C72" s="9"/>
      <c r="D72" s="9"/>
      <c r="E72" s="9"/>
      <c r="F72" s="21"/>
      <c r="G72" s="9"/>
      <c r="H72" s="9"/>
      <c r="I72" s="9"/>
      <c r="J72" s="9"/>
      <c r="K72" s="9"/>
      <c r="L72" s="9"/>
    </row>
    <row r="73" spans="1:12" ht="25.5" customHeight="1">
      <c r="A73" s="9"/>
      <c r="B73" s="9"/>
      <c r="C73" s="9"/>
      <c r="D73" s="9"/>
      <c r="E73" s="9"/>
      <c r="F73" s="21"/>
      <c r="G73" s="9"/>
      <c r="H73" s="9"/>
      <c r="I73" s="9"/>
      <c r="J73" s="9"/>
      <c r="K73" s="9"/>
      <c r="L73" s="9"/>
    </row>
    <row r="74" spans="1:12" ht="25.5" customHeight="1">
      <c r="A74" s="9"/>
      <c r="B74" s="9"/>
      <c r="C74" s="9"/>
      <c r="D74" s="9"/>
      <c r="E74" s="9"/>
      <c r="F74" s="21"/>
      <c r="G74" s="9"/>
      <c r="H74" s="9"/>
      <c r="I74" s="9"/>
      <c r="J74" s="9"/>
      <c r="K74" s="9"/>
      <c r="L74" s="9"/>
    </row>
    <row r="75" spans="1:12" ht="25.5" customHeight="1">
      <c r="A75" s="9"/>
      <c r="B75" s="9"/>
      <c r="C75" s="9"/>
      <c r="D75" s="9"/>
      <c r="E75" s="9"/>
      <c r="F75" s="21"/>
      <c r="G75" s="9"/>
      <c r="H75" s="9"/>
      <c r="I75" s="9"/>
      <c r="J75" s="9"/>
      <c r="K75" s="9"/>
      <c r="L75" s="9"/>
    </row>
    <row r="76" spans="1:12" ht="25.5" customHeight="1">
      <c r="A76" s="9"/>
      <c r="B76" s="9"/>
      <c r="C76" s="9"/>
      <c r="D76" s="9"/>
      <c r="E76" s="9"/>
      <c r="F76" s="21"/>
      <c r="G76" s="9"/>
      <c r="H76" s="9"/>
      <c r="I76" s="9"/>
      <c r="J76" s="9"/>
      <c r="K76" s="9"/>
      <c r="L76" s="9"/>
    </row>
    <row r="77" spans="1:12" ht="25.5" customHeight="1">
      <c r="A77" s="9"/>
      <c r="B77" s="9"/>
      <c r="C77" s="9"/>
      <c r="D77" s="9"/>
      <c r="E77" s="9"/>
      <c r="F77" s="21"/>
      <c r="G77" s="9"/>
      <c r="H77" s="9"/>
      <c r="I77" s="9"/>
      <c r="J77" s="9"/>
      <c r="K77" s="9"/>
      <c r="L77" s="9"/>
    </row>
    <row r="78" spans="1:12" ht="25.5" customHeight="1">
      <c r="A78" s="9"/>
      <c r="B78" s="9"/>
      <c r="C78" s="9"/>
      <c r="D78" s="9"/>
      <c r="E78" s="9"/>
      <c r="F78" s="21"/>
      <c r="G78" s="9"/>
      <c r="H78" s="9"/>
      <c r="I78" s="9"/>
      <c r="J78" s="9"/>
      <c r="K78" s="9"/>
      <c r="L78" s="9"/>
    </row>
    <row r="79" spans="1:12" ht="25.5" customHeight="1">
      <c r="A79" s="9"/>
      <c r="B79" s="9"/>
      <c r="C79" s="9"/>
      <c r="D79" s="9"/>
      <c r="E79" s="9"/>
      <c r="F79" s="21"/>
      <c r="G79" s="9"/>
      <c r="H79" s="9"/>
      <c r="I79" s="9"/>
      <c r="J79" s="9"/>
      <c r="K79" s="9"/>
      <c r="L79" s="9"/>
    </row>
    <row r="80" spans="1:12" ht="25.5" customHeight="1">
      <c r="A80" s="9"/>
      <c r="B80" s="9"/>
      <c r="C80" s="9"/>
      <c r="D80" s="9"/>
      <c r="E80" s="9"/>
      <c r="F80" s="21"/>
      <c r="G80" s="9"/>
      <c r="H80" s="9"/>
      <c r="I80" s="9"/>
      <c r="J80" s="9"/>
      <c r="K80" s="9"/>
      <c r="L80" s="9"/>
    </row>
    <row r="81" spans="1:12" ht="25.5" customHeight="1">
      <c r="A81" s="9"/>
      <c r="B81" s="9"/>
      <c r="C81" s="9"/>
      <c r="D81" s="9"/>
      <c r="E81" s="9"/>
      <c r="F81" s="21"/>
      <c r="G81" s="9"/>
      <c r="H81" s="9"/>
      <c r="I81" s="9"/>
      <c r="J81" s="9"/>
      <c r="K81" s="9"/>
      <c r="L81" s="9"/>
    </row>
    <row r="82" spans="1:12" ht="25.5" customHeight="1">
      <c r="A82" s="9"/>
      <c r="B82" s="9"/>
      <c r="C82" s="9"/>
      <c r="D82" s="9"/>
      <c r="E82" s="9"/>
      <c r="F82" s="21"/>
      <c r="G82" s="9"/>
      <c r="H82" s="9"/>
      <c r="I82" s="9"/>
      <c r="J82" s="9"/>
      <c r="K82" s="9"/>
      <c r="L82" s="9"/>
    </row>
    <row r="83" spans="1:12" ht="25.5" customHeight="1">
      <c r="A83" s="9"/>
      <c r="B83" s="9"/>
      <c r="C83" s="9"/>
      <c r="D83" s="9"/>
      <c r="E83" s="9"/>
      <c r="F83" s="21"/>
      <c r="G83" s="9"/>
      <c r="H83" s="9"/>
      <c r="I83" s="9"/>
      <c r="J83" s="9"/>
      <c r="K83" s="9"/>
      <c r="L83" s="9"/>
    </row>
    <row r="84" spans="1:12" ht="25.5" customHeight="1">
      <c r="A84" s="9"/>
      <c r="B84" s="9"/>
      <c r="C84" s="9"/>
      <c r="D84" s="9"/>
      <c r="E84" s="9"/>
      <c r="F84" s="21"/>
      <c r="G84" s="9"/>
      <c r="H84" s="9"/>
      <c r="I84" s="9"/>
      <c r="J84" s="9"/>
      <c r="K84" s="9"/>
      <c r="L84" s="9"/>
    </row>
    <row r="85" spans="1:12" ht="25.5" customHeight="1">
      <c r="A85" s="9"/>
      <c r="B85" s="9"/>
      <c r="C85" s="9"/>
      <c r="D85" s="9"/>
      <c r="E85" s="9"/>
      <c r="F85" s="21"/>
      <c r="G85" s="9"/>
      <c r="H85" s="9"/>
      <c r="I85" s="9"/>
      <c r="J85" s="9"/>
      <c r="K85" s="9"/>
      <c r="L85" s="9"/>
    </row>
    <row r="86" spans="1:12" ht="25.5" customHeight="1">
      <c r="A86" s="9"/>
      <c r="B86" s="1"/>
      <c r="C86" s="1"/>
      <c r="D86" s="1"/>
      <c r="E86" s="1"/>
      <c r="F86" s="22"/>
      <c r="G86" s="9"/>
      <c r="H86" s="9"/>
      <c r="I86" s="9"/>
      <c r="J86" s="9"/>
      <c r="K86" s="9"/>
      <c r="L86" s="9"/>
    </row>
    <row r="87" spans="1:12" ht="25.5" customHeight="1">
      <c r="A87" s="9"/>
      <c r="B87" s="1"/>
      <c r="C87" s="1"/>
      <c r="D87" s="1"/>
      <c r="E87" s="1"/>
      <c r="F87" s="22"/>
      <c r="G87" s="9"/>
      <c r="H87" s="9"/>
      <c r="I87" s="9"/>
      <c r="J87" s="9"/>
      <c r="K87" s="9"/>
      <c r="L87" s="9"/>
    </row>
    <row r="88" spans="1:12" ht="25.5" customHeight="1">
      <c r="A88" s="9"/>
      <c r="B88" s="1"/>
      <c r="C88" s="1"/>
      <c r="D88" s="1"/>
      <c r="E88" s="1"/>
      <c r="F88" s="22"/>
      <c r="G88" s="9"/>
      <c r="H88" s="9"/>
      <c r="I88" s="9"/>
      <c r="J88" s="9"/>
      <c r="K88" s="9"/>
      <c r="L88" s="9"/>
    </row>
    <row r="89" spans="1:12" ht="25.5" customHeight="1">
      <c r="A89" s="9"/>
      <c r="B89" s="1"/>
      <c r="C89" s="1"/>
      <c r="D89" s="1"/>
      <c r="E89" s="1"/>
      <c r="F89" s="1"/>
      <c r="G89" s="9"/>
      <c r="H89" s="9"/>
      <c r="I89" s="9"/>
      <c r="J89" s="9"/>
      <c r="K89" s="9"/>
      <c r="L89" s="9"/>
    </row>
    <row r="90" spans="1:12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5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5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5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5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5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5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5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5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24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24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5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t="15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t="15.75">
      <c r="A2487" s="1"/>
      <c r="G2487" s="1"/>
      <c r="H2487" s="1"/>
      <c r="I2487" s="1"/>
      <c r="J2487" s="1"/>
      <c r="K2487" s="1"/>
      <c r="L2487" s="1"/>
    </row>
    <row r="2488" spans="1:12" ht="15.75">
      <c r="A2488" s="1"/>
      <c r="G2488" s="1"/>
      <c r="H2488" s="1"/>
      <c r="I2488" s="1"/>
      <c r="J2488" s="1"/>
      <c r="K2488" s="1"/>
      <c r="L2488" s="1"/>
    </row>
    <row r="2489" spans="1:12" ht="15.75">
      <c r="A2489" s="1"/>
      <c r="G2489" s="1"/>
      <c r="H2489" s="1"/>
      <c r="I2489" s="1"/>
      <c r="J2489" s="1"/>
      <c r="K2489" s="1"/>
      <c r="L2489" s="1"/>
    </row>
    <row r="2490" spans="1:12" ht="15.75">
      <c r="A2490" s="1"/>
      <c r="G2490" s="1"/>
      <c r="H2490" s="1"/>
      <c r="I2490" s="1"/>
      <c r="J2490" s="1"/>
      <c r="K2490" s="1"/>
      <c r="L2490" s="1"/>
    </row>
  </sheetData>
  <sheetProtection/>
  <mergeCells count="22">
    <mergeCell ref="B27:D27"/>
    <mergeCell ref="B19:D19"/>
    <mergeCell ref="B14:D14"/>
    <mergeCell ref="B15:D15"/>
    <mergeCell ref="B16:D16"/>
    <mergeCell ref="A1:L1"/>
    <mergeCell ref="B12:D12"/>
    <mergeCell ref="B10:D10"/>
    <mergeCell ref="B11:D11"/>
    <mergeCell ref="B21:D21"/>
    <mergeCell ref="B20:D20"/>
    <mergeCell ref="B26:D26"/>
    <mergeCell ref="B13:D13"/>
    <mergeCell ref="B28:D28"/>
    <mergeCell ref="B22:D22"/>
    <mergeCell ref="B8:C8"/>
    <mergeCell ref="B23:D23"/>
    <mergeCell ref="B24:D24"/>
    <mergeCell ref="B25:D25"/>
    <mergeCell ref="B17:D17"/>
    <mergeCell ref="B9:D9"/>
    <mergeCell ref="B18:D18"/>
  </mergeCells>
  <printOptions/>
  <pageMargins left="0.5" right="0.25" top="0" bottom="0.25" header="0.34" footer="0.5"/>
  <pageSetup fitToHeight="0" fitToWidth="1" horizontalDpi="600" verticalDpi="600" orientation="portrait" paperSize="9" scale="67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8"/>
  <sheetViews>
    <sheetView zoomScalePageLayoutView="0" workbookViewId="0" topLeftCell="A1">
      <selection activeCell="Q10" sqref="Q10"/>
    </sheetView>
  </sheetViews>
  <sheetFormatPr defaultColWidth="7.10546875" defaultRowHeight="15"/>
  <cols>
    <col min="1" max="1" width="9.3359375" style="10" customWidth="1"/>
    <col min="2" max="2" width="7.99609375" style="2" customWidth="1"/>
    <col min="3" max="11" width="9.99609375" style="2" customWidth="1"/>
    <col min="12" max="12" width="10.5546875" style="2" customWidth="1"/>
    <col min="13" max="13" width="8.10546875" style="3" bestFit="1" customWidth="1"/>
    <col min="14" max="14" width="8.99609375" style="3" customWidth="1"/>
    <col min="15" max="16" width="6.77734375" style="3" customWidth="1"/>
    <col min="17" max="17" width="8.10546875" style="3" bestFit="1" customWidth="1"/>
    <col min="18" max="16384" width="7.10546875" style="3" customWidth="1"/>
  </cols>
  <sheetData>
    <row r="1" spans="1:14" s="151" customFormat="1" ht="24.75" customHeight="1" thickBot="1">
      <c r="A1" s="152" t="s">
        <v>137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4" customFormat="1" ht="19.5" customHeight="1">
      <c r="A2" s="117" t="s">
        <v>0</v>
      </c>
      <c r="B2" s="118"/>
      <c r="C2" s="119"/>
      <c r="D2" s="120" t="s">
        <v>133</v>
      </c>
      <c r="E2" s="121"/>
      <c r="F2" s="118" t="s">
        <v>1</v>
      </c>
      <c r="G2" s="118" t="s">
        <v>6</v>
      </c>
      <c r="H2" s="163">
        <v>1</v>
      </c>
      <c r="I2" s="118"/>
      <c r="J2" s="164"/>
      <c r="K2" s="125"/>
      <c r="L2" s="123" t="s">
        <v>2</v>
      </c>
      <c r="M2" s="124"/>
      <c r="N2" s="165"/>
    </row>
    <row r="3" spans="1:14" s="4" customFormat="1" ht="19.5" customHeight="1">
      <c r="A3" s="127" t="s">
        <v>134</v>
      </c>
      <c r="B3" s="128"/>
      <c r="C3" s="129"/>
      <c r="D3" s="129"/>
      <c r="E3" s="130"/>
      <c r="F3" s="131"/>
      <c r="G3" s="130"/>
      <c r="H3" s="166"/>
      <c r="I3" s="167"/>
      <c r="J3" s="167"/>
      <c r="K3" s="135"/>
      <c r="L3" s="133" t="s">
        <v>3</v>
      </c>
      <c r="M3" s="134"/>
      <c r="N3" s="168"/>
    </row>
    <row r="4" spans="1:14" s="4" customFormat="1" ht="19.5" customHeight="1" thickBot="1">
      <c r="A4" s="169" t="s">
        <v>5</v>
      </c>
      <c r="B4" s="137" t="s">
        <v>92</v>
      </c>
      <c r="C4" s="138"/>
      <c r="D4" s="139"/>
      <c r="E4" s="137"/>
      <c r="F4" s="137"/>
      <c r="G4" s="137"/>
      <c r="H4" s="137"/>
      <c r="I4" s="170"/>
      <c r="J4" s="137"/>
      <c r="K4" s="143"/>
      <c r="L4" s="141" t="s">
        <v>4</v>
      </c>
      <c r="M4" s="142"/>
      <c r="N4" s="171"/>
    </row>
    <row r="5" spans="1:14" s="5" customFormat="1" ht="25.5" customHeight="1">
      <c r="A5" s="69"/>
      <c r="G5" s="70"/>
      <c r="H5" s="70"/>
      <c r="I5" s="70"/>
      <c r="J5" s="71"/>
      <c r="K5" s="72"/>
      <c r="L5" s="11"/>
      <c r="N5" s="73"/>
    </row>
    <row r="6" spans="1:14" s="5" customFormat="1" ht="22.5" customHeight="1">
      <c r="A6" s="106"/>
      <c r="B6" s="106"/>
      <c r="C6" s="106"/>
      <c r="D6" s="106"/>
      <c r="E6" s="106" t="s">
        <v>42</v>
      </c>
      <c r="F6" s="106"/>
      <c r="G6" s="106"/>
      <c r="H6" s="106"/>
      <c r="I6" s="106"/>
      <c r="J6" s="106" t="s">
        <v>43</v>
      </c>
      <c r="K6" s="106"/>
      <c r="L6" s="106"/>
      <c r="M6" s="104" t="s">
        <v>94</v>
      </c>
      <c r="N6" s="105"/>
    </row>
    <row r="7" spans="1:14" s="5" customFormat="1" ht="37.5" customHeight="1">
      <c r="A7" s="84" t="s">
        <v>21</v>
      </c>
      <c r="B7" s="101" t="s">
        <v>10</v>
      </c>
      <c r="C7" s="102"/>
      <c r="D7" s="103"/>
      <c r="E7" s="82" t="s">
        <v>31</v>
      </c>
      <c r="F7" s="82" t="s">
        <v>32</v>
      </c>
      <c r="G7" s="82" t="s">
        <v>33</v>
      </c>
      <c r="H7" s="82" t="s">
        <v>34</v>
      </c>
      <c r="I7" s="82" t="s">
        <v>35</v>
      </c>
      <c r="J7" s="82" t="s">
        <v>36</v>
      </c>
      <c r="K7" s="82" t="s">
        <v>40</v>
      </c>
      <c r="L7" s="82" t="s">
        <v>41</v>
      </c>
      <c r="M7" s="82" t="s">
        <v>46</v>
      </c>
      <c r="N7" s="83" t="s">
        <v>93</v>
      </c>
    </row>
    <row r="8" spans="1:14" s="5" customFormat="1" ht="22.5" customHeight="1">
      <c r="A8" s="74">
        <v>10</v>
      </c>
      <c r="B8" s="107" t="s">
        <v>12</v>
      </c>
      <c r="C8" s="107"/>
      <c r="D8" s="107"/>
      <c r="E8" s="65" t="s">
        <v>8</v>
      </c>
      <c r="F8" s="65">
        <v>6</v>
      </c>
      <c r="G8" s="65">
        <v>8</v>
      </c>
      <c r="H8" s="65">
        <v>8</v>
      </c>
      <c r="I8" s="65" t="s">
        <v>8</v>
      </c>
      <c r="J8" s="65">
        <v>11</v>
      </c>
      <c r="K8" s="65" t="s">
        <v>8</v>
      </c>
      <c r="L8" s="65" t="s">
        <v>8</v>
      </c>
      <c r="M8" s="67">
        <f>SUM(E8:L8)</f>
        <v>33</v>
      </c>
      <c r="N8" s="75">
        <f>M8*A8</f>
        <v>330</v>
      </c>
    </row>
    <row r="9" spans="1:14" s="5" customFormat="1" ht="22.5" customHeight="1">
      <c r="A9" s="74">
        <v>5</v>
      </c>
      <c r="B9" s="107" t="s">
        <v>11</v>
      </c>
      <c r="C9" s="107"/>
      <c r="D9" s="107"/>
      <c r="E9" s="65" t="s">
        <v>8</v>
      </c>
      <c r="F9" s="65">
        <v>4</v>
      </c>
      <c r="G9" s="65">
        <v>1</v>
      </c>
      <c r="H9" s="65">
        <v>2</v>
      </c>
      <c r="I9" s="65" t="s">
        <v>8</v>
      </c>
      <c r="J9" s="65" t="s">
        <v>8</v>
      </c>
      <c r="K9" s="65">
        <v>2</v>
      </c>
      <c r="L9" s="65" t="s">
        <v>8</v>
      </c>
      <c r="M9" s="67">
        <f aca="true" t="shared" si="0" ref="M9:M27">SUM(E9:L9)</f>
        <v>9</v>
      </c>
      <c r="N9" s="75">
        <f aca="true" t="shared" si="1" ref="N9:N27">M9*A9</f>
        <v>45</v>
      </c>
    </row>
    <row r="10" spans="1:14" s="5" customFormat="1" ht="21.75" customHeight="1">
      <c r="A10" s="74">
        <v>3</v>
      </c>
      <c r="B10" s="107" t="s">
        <v>13</v>
      </c>
      <c r="C10" s="107"/>
      <c r="D10" s="107"/>
      <c r="E10" s="65" t="s">
        <v>8</v>
      </c>
      <c r="F10" s="65" t="s">
        <v>8</v>
      </c>
      <c r="G10" s="65" t="s">
        <v>8</v>
      </c>
      <c r="H10" s="65">
        <v>2</v>
      </c>
      <c r="I10" s="65" t="s">
        <v>8</v>
      </c>
      <c r="J10" s="65" t="s">
        <v>8</v>
      </c>
      <c r="K10" s="65" t="s">
        <v>8</v>
      </c>
      <c r="L10" s="65" t="s">
        <v>8</v>
      </c>
      <c r="M10" s="67">
        <f t="shared" si="0"/>
        <v>2</v>
      </c>
      <c r="N10" s="75">
        <f t="shared" si="1"/>
        <v>6</v>
      </c>
    </row>
    <row r="11" spans="1:14" s="5" customFormat="1" ht="21.75" customHeight="1">
      <c r="A11" s="74">
        <v>10</v>
      </c>
      <c r="B11" s="107" t="s">
        <v>20</v>
      </c>
      <c r="C11" s="107"/>
      <c r="D11" s="107"/>
      <c r="E11" s="65" t="s">
        <v>8</v>
      </c>
      <c r="F11" s="65" t="s">
        <v>8</v>
      </c>
      <c r="G11" s="65">
        <v>2</v>
      </c>
      <c r="H11" s="65">
        <v>2</v>
      </c>
      <c r="I11" s="65" t="s">
        <v>8</v>
      </c>
      <c r="J11" s="65" t="s">
        <v>8</v>
      </c>
      <c r="K11" s="65" t="s">
        <v>8</v>
      </c>
      <c r="L11" s="65" t="s">
        <v>8</v>
      </c>
      <c r="M11" s="67">
        <f t="shared" si="0"/>
        <v>4</v>
      </c>
      <c r="N11" s="75">
        <f t="shared" si="1"/>
        <v>40</v>
      </c>
    </row>
    <row r="12" spans="1:18" s="6" customFormat="1" ht="22.5" customHeight="1">
      <c r="A12" s="74">
        <v>2</v>
      </c>
      <c r="B12" s="107" t="s">
        <v>14</v>
      </c>
      <c r="C12" s="107"/>
      <c r="D12" s="107"/>
      <c r="E12" s="65" t="s">
        <v>8</v>
      </c>
      <c r="F12" s="65">
        <v>12</v>
      </c>
      <c r="G12" s="65">
        <v>11</v>
      </c>
      <c r="H12" s="65">
        <v>12</v>
      </c>
      <c r="I12" s="65" t="s">
        <v>8</v>
      </c>
      <c r="J12" s="65">
        <v>11</v>
      </c>
      <c r="K12" s="65">
        <v>2</v>
      </c>
      <c r="L12" s="65" t="s">
        <v>8</v>
      </c>
      <c r="M12" s="67">
        <f t="shared" si="0"/>
        <v>48</v>
      </c>
      <c r="N12" s="75">
        <f t="shared" si="1"/>
        <v>96</v>
      </c>
      <c r="O12" s="5"/>
      <c r="P12" s="5"/>
      <c r="Q12" s="5"/>
      <c r="R12" s="5"/>
    </row>
    <row r="13" spans="1:18" s="6" customFormat="1" ht="22.5" customHeight="1">
      <c r="A13" s="74">
        <v>1</v>
      </c>
      <c r="B13" s="107" t="s">
        <v>15</v>
      </c>
      <c r="C13" s="107"/>
      <c r="D13" s="107"/>
      <c r="E13" s="65" t="s">
        <v>8</v>
      </c>
      <c r="F13" s="65" t="s">
        <v>8</v>
      </c>
      <c r="G13" s="65" t="s">
        <v>8</v>
      </c>
      <c r="H13" s="65">
        <v>2</v>
      </c>
      <c r="I13" s="65" t="s">
        <v>8</v>
      </c>
      <c r="J13" s="65" t="s">
        <v>8</v>
      </c>
      <c r="K13" s="65" t="s">
        <v>8</v>
      </c>
      <c r="L13" s="65" t="s">
        <v>8</v>
      </c>
      <c r="M13" s="67">
        <f t="shared" si="0"/>
        <v>2</v>
      </c>
      <c r="N13" s="75">
        <f t="shared" si="1"/>
        <v>2</v>
      </c>
      <c r="O13" s="5"/>
      <c r="P13" s="5"/>
      <c r="Q13" s="5"/>
      <c r="R13" s="5"/>
    </row>
    <row r="14" spans="1:18" s="6" customFormat="1" ht="22.5" customHeight="1">
      <c r="A14" s="74">
        <v>4</v>
      </c>
      <c r="B14" s="107" t="s">
        <v>16</v>
      </c>
      <c r="C14" s="107"/>
      <c r="D14" s="107"/>
      <c r="E14" s="65" t="s">
        <v>8</v>
      </c>
      <c r="F14" s="65">
        <v>2</v>
      </c>
      <c r="G14" s="65" t="s">
        <v>8</v>
      </c>
      <c r="H14" s="65" t="s">
        <v>8</v>
      </c>
      <c r="I14" s="65" t="s">
        <v>8</v>
      </c>
      <c r="J14" s="65">
        <v>12</v>
      </c>
      <c r="K14" s="65" t="s">
        <v>8</v>
      </c>
      <c r="L14" s="65" t="s">
        <v>8</v>
      </c>
      <c r="M14" s="67">
        <f t="shared" si="0"/>
        <v>14</v>
      </c>
      <c r="N14" s="75">
        <f t="shared" si="1"/>
        <v>56</v>
      </c>
      <c r="O14" s="5"/>
      <c r="P14" s="5"/>
      <c r="Q14" s="5"/>
      <c r="R14" s="5"/>
    </row>
    <row r="15" spans="1:18" s="6" customFormat="1" ht="22.5" customHeight="1">
      <c r="A15" s="74">
        <v>2</v>
      </c>
      <c r="B15" s="107" t="s">
        <v>17</v>
      </c>
      <c r="C15" s="107"/>
      <c r="D15" s="107"/>
      <c r="E15" s="65" t="s">
        <v>8</v>
      </c>
      <c r="F15" s="65" t="s">
        <v>8</v>
      </c>
      <c r="G15" s="65" t="s">
        <v>8</v>
      </c>
      <c r="H15" s="65">
        <v>2</v>
      </c>
      <c r="I15" s="65" t="s">
        <v>8</v>
      </c>
      <c r="J15" s="65" t="s">
        <v>8</v>
      </c>
      <c r="K15" s="65" t="s">
        <v>8</v>
      </c>
      <c r="L15" s="65" t="s">
        <v>8</v>
      </c>
      <c r="M15" s="67">
        <f t="shared" si="0"/>
        <v>2</v>
      </c>
      <c r="N15" s="75">
        <f t="shared" si="1"/>
        <v>4</v>
      </c>
      <c r="O15" s="5"/>
      <c r="P15" s="5"/>
      <c r="Q15" s="5"/>
      <c r="R15" s="5"/>
    </row>
    <row r="16" spans="1:18" s="6" customFormat="1" ht="32.25" customHeight="1">
      <c r="A16" s="74">
        <v>4</v>
      </c>
      <c r="B16" s="107" t="s">
        <v>37</v>
      </c>
      <c r="C16" s="107"/>
      <c r="D16" s="107"/>
      <c r="E16" s="65" t="s">
        <v>8</v>
      </c>
      <c r="F16" s="65">
        <v>3</v>
      </c>
      <c r="G16" s="65" t="s">
        <v>8</v>
      </c>
      <c r="H16" s="65" t="s">
        <v>8</v>
      </c>
      <c r="I16" s="65" t="s">
        <v>8</v>
      </c>
      <c r="J16" s="65" t="s">
        <v>8</v>
      </c>
      <c r="K16" s="65" t="s">
        <v>8</v>
      </c>
      <c r="L16" s="65" t="s">
        <v>8</v>
      </c>
      <c r="M16" s="67">
        <f t="shared" si="0"/>
        <v>3</v>
      </c>
      <c r="N16" s="75">
        <f t="shared" si="1"/>
        <v>12</v>
      </c>
      <c r="O16" s="5"/>
      <c r="P16" s="5"/>
      <c r="Q16" s="5"/>
      <c r="R16" s="5"/>
    </row>
    <row r="17" spans="1:18" s="6" customFormat="1" ht="32.25" customHeight="1">
      <c r="A17" s="74">
        <v>3</v>
      </c>
      <c r="B17" s="107" t="s">
        <v>19</v>
      </c>
      <c r="C17" s="107"/>
      <c r="D17" s="107"/>
      <c r="E17" s="65" t="s">
        <v>8</v>
      </c>
      <c r="F17" s="65">
        <v>1</v>
      </c>
      <c r="G17" s="65">
        <v>2</v>
      </c>
      <c r="H17" s="65">
        <v>3</v>
      </c>
      <c r="I17" s="65" t="s">
        <v>8</v>
      </c>
      <c r="J17" s="65" t="s">
        <v>8</v>
      </c>
      <c r="K17" s="65">
        <v>1</v>
      </c>
      <c r="L17" s="65" t="s">
        <v>8</v>
      </c>
      <c r="M17" s="67">
        <f t="shared" si="0"/>
        <v>7</v>
      </c>
      <c r="N17" s="75">
        <f t="shared" si="1"/>
        <v>21</v>
      </c>
      <c r="O17" s="5"/>
      <c r="P17" s="5"/>
      <c r="Q17" s="5"/>
      <c r="R17" s="5"/>
    </row>
    <row r="18" spans="1:18" s="6" customFormat="1" ht="33.75" customHeight="1">
      <c r="A18" s="74">
        <v>3</v>
      </c>
      <c r="B18" s="107" t="s">
        <v>24</v>
      </c>
      <c r="C18" s="107"/>
      <c r="D18" s="107"/>
      <c r="E18" s="65" t="s">
        <v>8</v>
      </c>
      <c r="F18" s="65" t="s">
        <v>8</v>
      </c>
      <c r="G18" s="65">
        <v>1</v>
      </c>
      <c r="H18" s="65">
        <v>1</v>
      </c>
      <c r="I18" s="65" t="s">
        <v>8</v>
      </c>
      <c r="J18" s="65" t="s">
        <v>8</v>
      </c>
      <c r="K18" s="65" t="s">
        <v>8</v>
      </c>
      <c r="L18" s="65" t="s">
        <v>8</v>
      </c>
      <c r="M18" s="67">
        <f t="shared" si="0"/>
        <v>2</v>
      </c>
      <c r="N18" s="75">
        <f t="shared" si="1"/>
        <v>6</v>
      </c>
      <c r="O18" s="5"/>
      <c r="P18" s="5"/>
      <c r="Q18" s="5"/>
      <c r="R18" s="5"/>
    </row>
    <row r="19" spans="1:14" s="5" customFormat="1" ht="14.25" customHeight="1">
      <c r="A19" s="74">
        <v>3</v>
      </c>
      <c r="B19" s="107" t="s">
        <v>18</v>
      </c>
      <c r="C19" s="107"/>
      <c r="D19" s="107"/>
      <c r="E19" s="65" t="s">
        <v>8</v>
      </c>
      <c r="F19" s="65">
        <v>2</v>
      </c>
      <c r="G19" s="65">
        <v>1</v>
      </c>
      <c r="H19" s="65">
        <v>1</v>
      </c>
      <c r="I19" s="65" t="s">
        <v>8</v>
      </c>
      <c r="J19" s="65" t="s">
        <v>8</v>
      </c>
      <c r="K19" s="65" t="s">
        <v>8</v>
      </c>
      <c r="L19" s="65" t="s">
        <v>8</v>
      </c>
      <c r="M19" s="67">
        <f t="shared" si="0"/>
        <v>4</v>
      </c>
      <c r="N19" s="75">
        <f t="shared" si="1"/>
        <v>12</v>
      </c>
    </row>
    <row r="20" spans="1:14" s="5" customFormat="1" ht="16.5" customHeight="1">
      <c r="A20" s="76">
        <v>0.5</v>
      </c>
      <c r="B20" s="107" t="s">
        <v>25</v>
      </c>
      <c r="C20" s="107"/>
      <c r="D20" s="107"/>
      <c r="E20" s="65" t="s">
        <v>8</v>
      </c>
      <c r="F20" s="65" t="s">
        <v>8</v>
      </c>
      <c r="G20" s="65">
        <v>2</v>
      </c>
      <c r="H20" s="65">
        <v>2</v>
      </c>
      <c r="I20" s="65" t="s">
        <v>8</v>
      </c>
      <c r="J20" s="65" t="s">
        <v>8</v>
      </c>
      <c r="K20" s="65" t="s">
        <v>8</v>
      </c>
      <c r="L20" s="65" t="s">
        <v>8</v>
      </c>
      <c r="M20" s="67">
        <f t="shared" si="0"/>
        <v>4</v>
      </c>
      <c r="N20" s="75">
        <f t="shared" si="1"/>
        <v>2</v>
      </c>
    </row>
    <row r="21" spans="1:14" s="5" customFormat="1" ht="14.25" customHeight="1">
      <c r="A21" s="74">
        <v>1</v>
      </c>
      <c r="B21" s="107" t="s">
        <v>44</v>
      </c>
      <c r="C21" s="107"/>
      <c r="D21" s="107"/>
      <c r="E21" s="65">
        <v>1</v>
      </c>
      <c r="F21" s="65">
        <v>2</v>
      </c>
      <c r="G21" s="65" t="s">
        <v>8</v>
      </c>
      <c r="H21" s="65" t="s">
        <v>8</v>
      </c>
      <c r="I21" s="65">
        <v>3</v>
      </c>
      <c r="J21" s="65">
        <v>8</v>
      </c>
      <c r="K21" s="65">
        <v>2</v>
      </c>
      <c r="L21" s="65">
        <v>4</v>
      </c>
      <c r="M21" s="67">
        <f t="shared" si="0"/>
        <v>20</v>
      </c>
      <c r="N21" s="75">
        <f t="shared" si="1"/>
        <v>20</v>
      </c>
    </row>
    <row r="22" spans="1:14" s="5" customFormat="1" ht="18.75" customHeight="1">
      <c r="A22" s="74">
        <v>2</v>
      </c>
      <c r="B22" s="107" t="s">
        <v>45</v>
      </c>
      <c r="C22" s="107"/>
      <c r="D22" s="107"/>
      <c r="E22" s="65" t="s">
        <v>8</v>
      </c>
      <c r="F22" s="65">
        <v>10</v>
      </c>
      <c r="G22" s="65">
        <v>4</v>
      </c>
      <c r="H22" s="65">
        <v>4</v>
      </c>
      <c r="I22" s="65" t="s">
        <v>8</v>
      </c>
      <c r="J22" s="65" t="s">
        <v>8</v>
      </c>
      <c r="K22" s="65" t="s">
        <v>8</v>
      </c>
      <c r="L22" s="65" t="s">
        <v>8</v>
      </c>
      <c r="M22" s="67">
        <f t="shared" si="0"/>
        <v>18</v>
      </c>
      <c r="N22" s="75">
        <f t="shared" si="1"/>
        <v>36</v>
      </c>
    </row>
    <row r="23" spans="1:14" s="5" customFormat="1" ht="18.75" customHeight="1">
      <c r="A23" s="74" t="s">
        <v>8</v>
      </c>
      <c r="B23" s="108" t="s">
        <v>27</v>
      </c>
      <c r="C23" s="108"/>
      <c r="D23" s="108"/>
      <c r="E23" s="65" t="s">
        <v>8</v>
      </c>
      <c r="F23" s="66">
        <v>2</v>
      </c>
      <c r="G23" s="65" t="s">
        <v>8</v>
      </c>
      <c r="H23" s="65" t="s">
        <v>8</v>
      </c>
      <c r="I23" s="65" t="s">
        <v>8</v>
      </c>
      <c r="J23" s="65" t="s">
        <v>8</v>
      </c>
      <c r="K23" s="65" t="s">
        <v>8</v>
      </c>
      <c r="L23" s="65" t="s">
        <v>8</v>
      </c>
      <c r="M23" s="67">
        <f t="shared" si="0"/>
        <v>2</v>
      </c>
      <c r="N23" s="75"/>
    </row>
    <row r="24" spans="1:14" s="5" customFormat="1" ht="18.75" customHeight="1">
      <c r="A24" s="74">
        <v>3</v>
      </c>
      <c r="B24" s="107" t="s">
        <v>26</v>
      </c>
      <c r="C24" s="107"/>
      <c r="D24" s="107"/>
      <c r="E24" s="65" t="s">
        <v>8</v>
      </c>
      <c r="F24" s="65">
        <v>2</v>
      </c>
      <c r="G24" s="65" t="s">
        <v>8</v>
      </c>
      <c r="H24" s="65" t="s">
        <v>8</v>
      </c>
      <c r="I24" s="65" t="s">
        <v>8</v>
      </c>
      <c r="J24" s="65" t="s">
        <v>8</v>
      </c>
      <c r="K24" s="65" t="s">
        <v>8</v>
      </c>
      <c r="L24" s="65" t="s">
        <v>8</v>
      </c>
      <c r="M24" s="67">
        <f t="shared" si="0"/>
        <v>2</v>
      </c>
      <c r="N24" s="75">
        <f t="shared" si="1"/>
        <v>6</v>
      </c>
    </row>
    <row r="25" spans="1:14" s="5" customFormat="1" ht="18.75" customHeight="1">
      <c r="A25" s="74">
        <v>1</v>
      </c>
      <c r="B25" s="107" t="s">
        <v>28</v>
      </c>
      <c r="C25" s="107"/>
      <c r="D25" s="107"/>
      <c r="E25" s="65" t="s">
        <v>8</v>
      </c>
      <c r="F25" s="65">
        <v>4</v>
      </c>
      <c r="G25" s="65">
        <v>1</v>
      </c>
      <c r="H25" s="65">
        <v>4</v>
      </c>
      <c r="I25" s="65" t="s">
        <v>8</v>
      </c>
      <c r="J25" s="65" t="s">
        <v>8</v>
      </c>
      <c r="K25" s="65">
        <v>2</v>
      </c>
      <c r="L25" s="65" t="s">
        <v>8</v>
      </c>
      <c r="M25" s="67">
        <f t="shared" si="0"/>
        <v>11</v>
      </c>
      <c r="N25" s="75">
        <f t="shared" si="1"/>
        <v>11</v>
      </c>
    </row>
    <row r="26" spans="1:14" s="5" customFormat="1" ht="18.75" customHeight="1">
      <c r="A26" s="74">
        <v>2</v>
      </c>
      <c r="B26" s="107" t="s">
        <v>29</v>
      </c>
      <c r="C26" s="107"/>
      <c r="D26" s="107"/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>
        <v>1</v>
      </c>
      <c r="K26" s="65" t="s">
        <v>8</v>
      </c>
      <c r="L26" s="65" t="s">
        <v>8</v>
      </c>
      <c r="M26" s="67">
        <f t="shared" si="0"/>
        <v>1</v>
      </c>
      <c r="N26" s="75">
        <f t="shared" si="1"/>
        <v>2</v>
      </c>
    </row>
    <row r="27" spans="1:14" s="5" customFormat="1" ht="18.75" customHeight="1">
      <c r="A27" s="74">
        <v>15</v>
      </c>
      <c r="B27" s="107" t="s">
        <v>30</v>
      </c>
      <c r="C27" s="107"/>
      <c r="D27" s="107"/>
      <c r="E27" s="65" t="s">
        <v>8</v>
      </c>
      <c r="F27" s="65" t="s">
        <v>8</v>
      </c>
      <c r="G27" s="65" t="s">
        <v>8</v>
      </c>
      <c r="H27" s="65" t="s">
        <v>8</v>
      </c>
      <c r="I27" s="65">
        <v>1</v>
      </c>
      <c r="J27" s="65" t="s">
        <v>8</v>
      </c>
      <c r="K27" s="65" t="s">
        <v>8</v>
      </c>
      <c r="L27" s="65" t="s">
        <v>8</v>
      </c>
      <c r="M27" s="67">
        <f t="shared" si="0"/>
        <v>1</v>
      </c>
      <c r="N27" s="75">
        <f t="shared" si="1"/>
        <v>15</v>
      </c>
    </row>
    <row r="28" spans="1:14" s="5" customFormat="1" ht="15.75" customHeight="1">
      <c r="A28" s="3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3" t="s">
        <v>46</v>
      </c>
      <c r="M28" s="68">
        <f>SUM(M8:M27)</f>
        <v>189</v>
      </c>
      <c r="N28" s="77">
        <f>SUM(N8:N27)</f>
        <v>722</v>
      </c>
    </row>
    <row r="29" spans="1:14" s="5" customFormat="1" ht="15" customHeight="1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N29" s="73"/>
    </row>
    <row r="30" spans="1:14" s="5" customFormat="1" ht="15.75" customHeight="1">
      <c r="A30" s="38"/>
      <c r="D30" s="44" t="s">
        <v>56</v>
      </c>
      <c r="I30" s="36"/>
      <c r="J30" s="36"/>
      <c r="K30" s="36"/>
      <c r="L30" s="36"/>
      <c r="N30" s="73"/>
    </row>
    <row r="31" spans="1:14" s="5" customFormat="1" ht="18.75" customHeight="1">
      <c r="A31" s="38"/>
      <c r="B31" s="5" t="s">
        <v>52</v>
      </c>
      <c r="D31" s="44">
        <v>54</v>
      </c>
      <c r="I31" s="36"/>
      <c r="J31" s="36"/>
      <c r="K31" s="36"/>
      <c r="L31" s="36"/>
      <c r="N31" s="73"/>
    </row>
    <row r="32" spans="1:14" s="5" customFormat="1" ht="18.75" customHeight="1">
      <c r="A32" s="38"/>
      <c r="B32" s="36" t="s">
        <v>53</v>
      </c>
      <c r="C32" s="36"/>
      <c r="D32" s="36">
        <v>3</v>
      </c>
      <c r="E32" s="36"/>
      <c r="F32" s="36"/>
      <c r="G32" s="36"/>
      <c r="H32" s="36"/>
      <c r="I32" s="36"/>
      <c r="J32" s="36"/>
      <c r="K32" s="36"/>
      <c r="L32" s="36"/>
      <c r="N32" s="73"/>
    </row>
    <row r="33" spans="1:14" s="5" customFormat="1" ht="18.75" customHeight="1">
      <c r="A33" s="38"/>
      <c r="B33" s="36" t="s">
        <v>47</v>
      </c>
      <c r="C33" s="36"/>
      <c r="D33" s="36">
        <v>26</v>
      </c>
      <c r="E33" s="36" t="s">
        <v>54</v>
      </c>
      <c r="F33" s="36" t="s">
        <v>55</v>
      </c>
      <c r="G33" s="36"/>
      <c r="H33" s="36"/>
      <c r="I33" s="36"/>
      <c r="J33" s="36"/>
      <c r="K33" s="36"/>
      <c r="L33" s="36"/>
      <c r="N33" s="73"/>
    </row>
    <row r="34" spans="1:14" s="5" customFormat="1" ht="18.75" customHeight="1">
      <c r="A34" s="3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N34" s="73"/>
    </row>
    <row r="35" spans="1:14" s="5" customFormat="1" ht="18.75" customHeight="1">
      <c r="A35" s="38"/>
      <c r="B35" s="43" t="s">
        <v>23</v>
      </c>
      <c r="C35" s="81">
        <f>N28+D31+D33</f>
        <v>802</v>
      </c>
      <c r="D35" s="36"/>
      <c r="E35" s="36"/>
      <c r="F35" s="36"/>
      <c r="G35" s="36"/>
      <c r="H35" s="36"/>
      <c r="I35" s="36"/>
      <c r="J35" s="36"/>
      <c r="K35" s="36"/>
      <c r="L35" s="36"/>
      <c r="N35" s="73"/>
    </row>
    <row r="36" spans="1:14" s="5" customFormat="1" ht="18.75" customHeight="1">
      <c r="A36" s="38"/>
      <c r="B36" s="46" t="s">
        <v>7</v>
      </c>
      <c r="C36" s="63">
        <v>186</v>
      </c>
      <c r="D36" s="51" t="s">
        <v>91</v>
      </c>
      <c r="I36" s="36"/>
      <c r="J36" s="36"/>
      <c r="K36" s="36"/>
      <c r="L36" s="36"/>
      <c r="N36" s="73"/>
    </row>
    <row r="37" spans="1:14" s="5" customFormat="1" ht="25.5" customHeight="1">
      <c r="A37" s="38"/>
      <c r="B37" s="46" t="s">
        <v>57</v>
      </c>
      <c r="C37" s="63">
        <v>11.7</v>
      </c>
      <c r="I37" s="36"/>
      <c r="J37" s="36"/>
      <c r="K37" s="36"/>
      <c r="L37" s="36"/>
      <c r="N37" s="73"/>
    </row>
    <row r="38" spans="1:14" s="5" customFormat="1" ht="22.5" customHeight="1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N38" s="73"/>
    </row>
    <row r="39" spans="1:14" s="5" customFormat="1" ht="45" customHeight="1">
      <c r="A39" s="38"/>
      <c r="B39" s="36"/>
      <c r="C39" s="36"/>
      <c r="D39" s="100" t="s">
        <v>48</v>
      </c>
      <c r="E39" s="100"/>
      <c r="F39" s="54" t="s">
        <v>81</v>
      </c>
      <c r="G39" s="36"/>
      <c r="H39" s="36"/>
      <c r="I39" s="36"/>
      <c r="J39" s="36"/>
      <c r="K39" s="36"/>
      <c r="L39" s="36"/>
      <c r="N39" s="73"/>
    </row>
    <row r="40" spans="1:14" s="5" customFormat="1" ht="15" customHeight="1">
      <c r="A40" s="38"/>
      <c r="B40" s="36" t="s">
        <v>47</v>
      </c>
      <c r="C40" s="36"/>
      <c r="D40" s="100">
        <v>5000</v>
      </c>
      <c r="E40" s="100"/>
      <c r="F40" s="42">
        <f>D40/1.5/3600</f>
        <v>0.9259259259259259</v>
      </c>
      <c r="G40" s="36">
        <f>F40*15.85</f>
        <v>14.675925925925926</v>
      </c>
      <c r="H40" s="36" t="s">
        <v>7</v>
      </c>
      <c r="I40" s="36"/>
      <c r="J40" s="36"/>
      <c r="K40" s="36"/>
      <c r="L40" s="36"/>
      <c r="N40" s="73"/>
    </row>
    <row r="41" spans="1:14" s="5" customFormat="1" ht="16.5" customHeight="1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N41" s="73"/>
    </row>
    <row r="42" spans="1:14" s="5" customFormat="1" ht="16.5" customHeight="1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N42" s="73"/>
    </row>
    <row r="43" spans="1:14" s="5" customFormat="1" ht="16.5" customHeight="1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N43" s="73"/>
    </row>
    <row r="44" spans="1:14" s="5" customFormat="1" ht="16.5" customHeight="1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N44" s="73"/>
    </row>
    <row r="45" spans="1:14" s="5" customFormat="1" ht="15.75" customHeight="1">
      <c r="A45" s="38"/>
      <c r="B45" s="55"/>
      <c r="C45" s="36"/>
      <c r="D45" s="36"/>
      <c r="E45" s="36"/>
      <c r="F45" s="36"/>
      <c r="G45" s="36"/>
      <c r="H45" s="36"/>
      <c r="I45" s="36"/>
      <c r="J45" s="36"/>
      <c r="K45" s="36"/>
      <c r="L45" s="36"/>
      <c r="N45" s="73"/>
    </row>
    <row r="46" spans="1:14" s="8" customFormat="1" ht="16.5" customHeight="1">
      <c r="A46" s="38"/>
      <c r="B46" s="55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s="78"/>
    </row>
    <row r="47" spans="1:14" s="5" customFormat="1" ht="16.5" customHeight="1">
      <c r="A47" s="27"/>
      <c r="B47" s="55"/>
      <c r="C47" s="37"/>
      <c r="D47" s="37"/>
      <c r="E47" s="37"/>
      <c r="F47" s="37"/>
      <c r="G47" s="37"/>
      <c r="H47" s="37"/>
      <c r="I47" s="37"/>
      <c r="J47" s="37"/>
      <c r="K47" s="37"/>
      <c r="L47" s="12"/>
      <c r="N47" s="73"/>
    </row>
    <row r="48" spans="1:14" s="5" customFormat="1" ht="16.5" customHeight="1">
      <c r="A48" s="26"/>
      <c r="B48" s="55"/>
      <c r="C48" s="37"/>
      <c r="D48" s="37"/>
      <c r="E48" s="37"/>
      <c r="F48" s="37"/>
      <c r="G48" s="37"/>
      <c r="H48" s="37"/>
      <c r="I48" s="37"/>
      <c r="J48" s="37"/>
      <c r="K48" s="37"/>
      <c r="L48" s="13"/>
      <c r="N48" s="73"/>
    </row>
    <row r="49" spans="1:14" s="5" customFormat="1" ht="16.5" customHeight="1">
      <c r="A49" s="26"/>
      <c r="B49" s="55"/>
      <c r="C49" s="37"/>
      <c r="D49" s="37"/>
      <c r="E49" s="37"/>
      <c r="F49" s="37"/>
      <c r="G49" s="49"/>
      <c r="H49" s="37"/>
      <c r="I49" s="37"/>
      <c r="J49" s="37"/>
      <c r="K49" s="37"/>
      <c r="L49" s="12"/>
      <c r="N49" s="73"/>
    </row>
    <row r="50" spans="1:14" s="5" customFormat="1" ht="18.75" customHeight="1">
      <c r="A50" s="26"/>
      <c r="B50" s="55"/>
      <c r="C50" s="37"/>
      <c r="D50" s="37"/>
      <c r="E50" s="37"/>
      <c r="F50" s="37"/>
      <c r="G50" s="37"/>
      <c r="H50" s="37"/>
      <c r="I50" s="37"/>
      <c r="J50" s="37"/>
      <c r="K50" s="37"/>
      <c r="L50" s="12"/>
      <c r="N50" s="73"/>
    </row>
    <row r="51" spans="1:14" s="5" customFormat="1" ht="20.25" customHeight="1">
      <c r="A51" s="26"/>
      <c r="B51" s="56"/>
      <c r="L51" s="13"/>
      <c r="N51" s="73"/>
    </row>
    <row r="52" spans="1:14" s="5" customFormat="1" ht="25.5" customHeight="1" thickBot="1">
      <c r="A52" s="30"/>
      <c r="B52" s="79"/>
      <c r="C52" s="31"/>
      <c r="D52" s="31"/>
      <c r="E52" s="31"/>
      <c r="F52" s="32"/>
      <c r="G52" s="33"/>
      <c r="H52" s="34"/>
      <c r="I52" s="33"/>
      <c r="J52" s="33"/>
      <c r="K52" s="33"/>
      <c r="L52" s="31"/>
      <c r="M52" s="60"/>
      <c r="N52" s="80"/>
    </row>
    <row r="53" spans="1:12" s="5" customFormat="1" ht="25.5" customHeight="1">
      <c r="A53" s="24"/>
      <c r="B53" s="47"/>
      <c r="C53" s="7"/>
      <c r="D53" s="7"/>
      <c r="L53" s="13"/>
    </row>
    <row r="54" spans="1:12" s="5" customFormat="1" ht="25.5" customHeight="1">
      <c r="A54" s="24"/>
      <c r="B54" s="48"/>
      <c r="L54" s="12"/>
    </row>
    <row r="55" spans="1:12" s="5" customFormat="1" ht="25.5" customHeight="1">
      <c r="A55" s="24"/>
      <c r="B55" s="47"/>
      <c r="L55" s="12"/>
    </row>
    <row r="56" spans="1:12" s="7" customFormat="1" ht="25.5" customHeight="1">
      <c r="A56" s="24"/>
      <c r="L56" s="12"/>
    </row>
    <row r="57" spans="1:12" s="5" customFormat="1" ht="25.5" customHeight="1">
      <c r="A57" s="24"/>
      <c r="B57" s="51"/>
      <c r="L57" s="12"/>
    </row>
    <row r="58" spans="1:12" s="5" customFormat="1" ht="25.5" customHeight="1">
      <c r="A58" s="24"/>
      <c r="F58" s="45"/>
      <c r="L58" s="12"/>
    </row>
    <row r="59" spans="1:12" s="5" customFormat="1" ht="25.5" customHeight="1">
      <c r="A59" s="24"/>
      <c r="F59" s="45"/>
      <c r="L59" s="12"/>
    </row>
    <row r="60" spans="1:12" s="5" customFormat="1" ht="25.5" customHeight="1">
      <c r="A60" s="24"/>
      <c r="L60" s="12"/>
    </row>
    <row r="61" spans="1:12" s="5" customFormat="1" ht="25.5" customHeight="1">
      <c r="A61" s="24"/>
      <c r="L61" s="12"/>
    </row>
    <row r="62" spans="1:12" s="5" customFormat="1" ht="25.5" customHeight="1">
      <c r="A62" s="20"/>
      <c r="L62" s="20"/>
    </row>
    <row r="63" spans="1:12" s="5" customFormat="1" ht="25.5" customHeight="1">
      <c r="A63" s="20"/>
      <c r="L63" s="11"/>
    </row>
    <row r="64" spans="1:12" s="5" customFormat="1" ht="25.5" customHeight="1">
      <c r="A64" s="20"/>
      <c r="F64" s="45"/>
      <c r="L64" s="20"/>
    </row>
    <row r="65" spans="1:12" s="6" customFormat="1" ht="25.5" customHeight="1">
      <c r="A65" s="24"/>
      <c r="F65" s="50"/>
      <c r="G65" s="5"/>
      <c r="L65" s="20"/>
    </row>
    <row r="66" spans="1:12" s="7" customFormat="1" ht="25.5" customHeight="1">
      <c r="A66" s="14"/>
      <c r="B66" s="14"/>
      <c r="C66" s="14"/>
      <c r="D66" s="14"/>
      <c r="E66" s="14"/>
      <c r="F66" s="25"/>
      <c r="G66" s="14"/>
      <c r="H66" s="14"/>
      <c r="I66" s="14"/>
      <c r="J66" s="14"/>
      <c r="K66" s="14"/>
      <c r="L66" s="14"/>
    </row>
    <row r="67" spans="1:12" ht="25.5" customHeight="1">
      <c r="A67" s="9"/>
      <c r="B67" s="51"/>
      <c r="C67" s="9"/>
      <c r="D67" s="9"/>
      <c r="E67" s="9"/>
      <c r="F67" s="21"/>
      <c r="G67" s="9"/>
      <c r="H67" s="9"/>
      <c r="I67" s="9"/>
      <c r="J67" s="9"/>
      <c r="K67" s="9"/>
      <c r="L67" s="9"/>
    </row>
    <row r="68" spans="1:12" ht="25.5" customHeight="1">
      <c r="A68" s="9"/>
      <c r="B68" s="9"/>
      <c r="C68" s="9"/>
      <c r="D68" s="9"/>
      <c r="E68" s="9"/>
      <c r="F68" s="21"/>
      <c r="G68" s="9"/>
      <c r="H68" s="9"/>
      <c r="I68" s="9"/>
      <c r="J68" s="9"/>
      <c r="K68" s="9"/>
      <c r="L68" s="9"/>
    </row>
    <row r="69" spans="1:12" ht="25.5" customHeight="1">
      <c r="A69" s="9"/>
      <c r="B69" s="5"/>
      <c r="C69" s="5"/>
      <c r="D69" s="5"/>
      <c r="E69" s="5"/>
      <c r="F69" s="45"/>
      <c r="G69" s="5"/>
      <c r="H69" s="5"/>
      <c r="I69" s="5"/>
      <c r="J69" s="9"/>
      <c r="K69" s="9"/>
      <c r="L69" s="9"/>
    </row>
    <row r="70" spans="1:12" ht="25.5" customHeight="1">
      <c r="A70" s="9"/>
      <c r="B70" s="5"/>
      <c r="C70" s="5"/>
      <c r="D70" s="5"/>
      <c r="E70" s="5"/>
      <c r="F70" s="45"/>
      <c r="G70" s="5"/>
      <c r="H70" s="5"/>
      <c r="I70" s="5"/>
      <c r="J70" s="9"/>
      <c r="K70" s="9"/>
      <c r="L70" s="9"/>
    </row>
    <row r="71" spans="1:12" ht="25.5" customHeight="1">
      <c r="A71" s="9"/>
      <c r="B71" s="5"/>
      <c r="C71" s="5"/>
      <c r="D71" s="5"/>
      <c r="E71" s="5"/>
      <c r="F71" s="5"/>
      <c r="G71" s="5"/>
      <c r="H71" s="5"/>
      <c r="I71" s="5"/>
      <c r="J71" s="9"/>
      <c r="K71" s="9"/>
      <c r="L71" s="9"/>
    </row>
    <row r="72" spans="1:12" ht="25.5" customHeight="1">
      <c r="A72" s="9"/>
      <c r="B72" s="5"/>
      <c r="C72" s="5"/>
      <c r="D72" s="5"/>
      <c r="E72" s="5"/>
      <c r="F72" s="5"/>
      <c r="G72" s="5"/>
      <c r="H72" s="5"/>
      <c r="I72" s="5"/>
      <c r="J72" s="9"/>
      <c r="K72" s="9"/>
      <c r="L72" s="9"/>
    </row>
    <row r="73" spans="1:12" ht="25.5" customHeight="1">
      <c r="A73" s="9"/>
      <c r="B73" s="5"/>
      <c r="C73" s="5"/>
      <c r="D73" s="5"/>
      <c r="E73" s="5"/>
      <c r="F73" s="5"/>
      <c r="G73" s="5"/>
      <c r="H73" s="5"/>
      <c r="I73" s="5"/>
      <c r="J73" s="9"/>
      <c r="K73" s="9"/>
      <c r="L73" s="9"/>
    </row>
    <row r="74" spans="1:12" ht="25.5" customHeight="1">
      <c r="A74" s="9"/>
      <c r="B74" s="5"/>
      <c r="C74" s="5"/>
      <c r="D74" s="5"/>
      <c r="E74" s="5"/>
      <c r="F74" s="5"/>
      <c r="G74" s="5"/>
      <c r="H74" s="5"/>
      <c r="I74" s="5"/>
      <c r="J74" s="9"/>
      <c r="K74" s="9"/>
      <c r="L74" s="9"/>
    </row>
    <row r="75" spans="1:12" ht="25.5" customHeight="1">
      <c r="A75" s="9"/>
      <c r="B75" s="5"/>
      <c r="C75" s="5"/>
      <c r="D75" s="5"/>
      <c r="E75" s="5"/>
      <c r="F75" s="52"/>
      <c r="G75" s="5"/>
      <c r="H75" s="5"/>
      <c r="I75" s="5"/>
      <c r="J75" s="9"/>
      <c r="K75" s="9"/>
      <c r="L75" s="9"/>
    </row>
    <row r="76" spans="1:12" ht="25.5" customHeight="1">
      <c r="A76" s="9"/>
      <c r="B76" s="6"/>
      <c r="C76" s="6"/>
      <c r="D76" s="6"/>
      <c r="E76" s="6"/>
      <c r="F76" s="53"/>
      <c r="G76" s="5"/>
      <c r="H76" s="6"/>
      <c r="I76" s="6"/>
      <c r="J76" s="9"/>
      <c r="K76" s="9"/>
      <c r="L76" s="9"/>
    </row>
    <row r="77" spans="1:12" ht="25.5" customHeight="1">
      <c r="A77" s="9"/>
      <c r="B77" s="9"/>
      <c r="C77" s="9"/>
      <c r="D77" s="9"/>
      <c r="E77" s="9"/>
      <c r="F77" s="21"/>
      <c r="G77" s="9"/>
      <c r="H77" s="9"/>
      <c r="I77" s="9"/>
      <c r="J77" s="9"/>
      <c r="K77" s="9"/>
      <c r="L77" s="9"/>
    </row>
    <row r="78" spans="1:12" ht="25.5" customHeight="1">
      <c r="A78" s="9"/>
      <c r="B78" s="9"/>
      <c r="C78" s="9"/>
      <c r="D78" s="9"/>
      <c r="E78" s="9"/>
      <c r="F78" s="21"/>
      <c r="G78" s="9"/>
      <c r="H78" s="9"/>
      <c r="I78" s="9"/>
      <c r="J78" s="9"/>
      <c r="K78" s="9"/>
      <c r="L78" s="9"/>
    </row>
    <row r="79" spans="1:12" ht="25.5" customHeight="1">
      <c r="A79" s="9"/>
      <c r="B79" s="9"/>
      <c r="C79" s="9"/>
      <c r="D79" s="9"/>
      <c r="E79" s="9"/>
      <c r="F79" s="21"/>
      <c r="G79" s="9"/>
      <c r="H79" s="9"/>
      <c r="I79" s="9"/>
      <c r="J79" s="9"/>
      <c r="K79" s="9"/>
      <c r="L79" s="9"/>
    </row>
    <row r="80" spans="1:12" ht="25.5" customHeight="1">
      <c r="A80" s="9"/>
      <c r="B80" s="9"/>
      <c r="C80" s="9"/>
      <c r="D80" s="9"/>
      <c r="E80" s="9"/>
      <c r="F80" s="21"/>
      <c r="G80" s="9"/>
      <c r="H80" s="9"/>
      <c r="I80" s="9"/>
      <c r="J80" s="9"/>
      <c r="K80" s="9"/>
      <c r="L80" s="9"/>
    </row>
    <row r="81" spans="1:12" ht="25.5" customHeight="1">
      <c r="A81" s="9"/>
      <c r="B81" s="9"/>
      <c r="C81" s="9"/>
      <c r="D81" s="9"/>
      <c r="E81" s="9"/>
      <c r="F81" s="21"/>
      <c r="G81" s="9"/>
      <c r="H81" s="9"/>
      <c r="I81" s="9"/>
      <c r="J81" s="9"/>
      <c r="K81" s="9"/>
      <c r="L81" s="9"/>
    </row>
    <row r="82" spans="1:12" ht="25.5" customHeight="1">
      <c r="A82" s="9"/>
      <c r="B82" s="9"/>
      <c r="C82" s="9"/>
      <c r="D82" s="9"/>
      <c r="E82" s="9"/>
      <c r="F82" s="21"/>
      <c r="G82" s="9"/>
      <c r="H82" s="9"/>
      <c r="I82" s="9"/>
      <c r="J82" s="9"/>
      <c r="K82" s="9"/>
      <c r="L82" s="9"/>
    </row>
    <row r="83" spans="1:12" ht="25.5" customHeight="1">
      <c r="A83" s="9"/>
      <c r="B83" s="9"/>
      <c r="C83" s="9"/>
      <c r="D83" s="9"/>
      <c r="E83" s="9"/>
      <c r="F83" s="21"/>
      <c r="G83" s="9"/>
      <c r="H83" s="9"/>
      <c r="I83" s="9"/>
      <c r="J83" s="9"/>
      <c r="K83" s="9"/>
      <c r="L83" s="9"/>
    </row>
    <row r="84" spans="1:12" ht="25.5" customHeight="1">
      <c r="A84" s="9"/>
      <c r="B84" s="1"/>
      <c r="C84" s="1"/>
      <c r="D84" s="1"/>
      <c r="E84" s="1"/>
      <c r="F84" s="22"/>
      <c r="G84" s="9"/>
      <c r="H84" s="9"/>
      <c r="I84" s="9"/>
      <c r="J84" s="9"/>
      <c r="K84" s="9"/>
      <c r="L84" s="9"/>
    </row>
    <row r="85" spans="1:12" ht="25.5" customHeight="1">
      <c r="A85" s="9"/>
      <c r="B85" s="1"/>
      <c r="C85" s="1"/>
      <c r="D85" s="1"/>
      <c r="E85" s="1"/>
      <c r="F85" s="22"/>
      <c r="G85" s="9"/>
      <c r="H85" s="9"/>
      <c r="I85" s="9"/>
      <c r="J85" s="9"/>
      <c r="K85" s="9"/>
      <c r="L85" s="9"/>
    </row>
    <row r="86" spans="1:12" ht="25.5" customHeight="1">
      <c r="A86" s="9"/>
      <c r="B86" s="1"/>
      <c r="C86" s="1"/>
      <c r="D86" s="1"/>
      <c r="E86" s="1"/>
      <c r="F86" s="22"/>
      <c r="G86" s="9"/>
      <c r="H86" s="9"/>
      <c r="I86" s="9"/>
      <c r="J86" s="9"/>
      <c r="K86" s="9"/>
      <c r="L86" s="9"/>
    </row>
    <row r="87" spans="1:12" ht="25.5" customHeight="1">
      <c r="A87" s="9"/>
      <c r="B87" s="1"/>
      <c r="C87" s="1"/>
      <c r="D87" s="1"/>
      <c r="E87" s="1"/>
      <c r="F87" s="1"/>
      <c r="G87" s="9"/>
      <c r="H87" s="9"/>
      <c r="I87" s="9"/>
      <c r="J87" s="9"/>
      <c r="K87" s="9"/>
      <c r="L87" s="9"/>
    </row>
    <row r="88" spans="1:12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5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5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5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5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5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5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5.75">
      <c r="A2485" s="1"/>
      <c r="G2485" s="1"/>
      <c r="H2485" s="1"/>
      <c r="I2485" s="1"/>
      <c r="J2485" s="1"/>
      <c r="K2485" s="1"/>
      <c r="L2485" s="1"/>
    </row>
    <row r="2486" spans="1:12" ht="15.75">
      <c r="A2486" s="1"/>
      <c r="G2486" s="1"/>
      <c r="H2486" s="1"/>
      <c r="I2486" s="1"/>
      <c r="J2486" s="1"/>
      <c r="K2486" s="1"/>
      <c r="L2486" s="1"/>
    </row>
    <row r="2487" spans="1:12" ht="15.75">
      <c r="A2487" s="1"/>
      <c r="G2487" s="1"/>
      <c r="H2487" s="1"/>
      <c r="I2487" s="1"/>
      <c r="J2487" s="1"/>
      <c r="K2487" s="1"/>
      <c r="L2487" s="1"/>
    </row>
    <row r="2488" spans="1:12" ht="15.75">
      <c r="A2488" s="1"/>
      <c r="G2488" s="1"/>
      <c r="H2488" s="1"/>
      <c r="I2488" s="1"/>
      <c r="J2488" s="1"/>
      <c r="K2488" s="1"/>
      <c r="L2488" s="1"/>
    </row>
  </sheetData>
  <sheetProtection/>
  <mergeCells count="28">
    <mergeCell ref="A1:N1"/>
    <mergeCell ref="A6:D6"/>
    <mergeCell ref="B25:D25"/>
    <mergeCell ref="B14:D14"/>
    <mergeCell ref="B18:D18"/>
    <mergeCell ref="B26:D26"/>
    <mergeCell ref="B20:D20"/>
    <mergeCell ref="B16:D16"/>
    <mergeCell ref="B19:D19"/>
    <mergeCell ref="B17:D17"/>
    <mergeCell ref="B21:D21"/>
    <mergeCell ref="B15:D15"/>
    <mergeCell ref="B11:D11"/>
    <mergeCell ref="B12:D12"/>
    <mergeCell ref="B13:D13"/>
    <mergeCell ref="B8:D8"/>
    <mergeCell ref="B9:D9"/>
    <mergeCell ref="B10:D10"/>
    <mergeCell ref="D39:E39"/>
    <mergeCell ref="D40:E40"/>
    <mergeCell ref="B7:D7"/>
    <mergeCell ref="M6:N6"/>
    <mergeCell ref="E6:I6"/>
    <mergeCell ref="J6:L6"/>
    <mergeCell ref="B27:D27"/>
    <mergeCell ref="B22:D22"/>
    <mergeCell ref="B23:D23"/>
    <mergeCell ref="B24:D24"/>
  </mergeCells>
  <printOptions/>
  <pageMargins left="0.5" right="0.25" top="0" bottom="0.25" header="0.34" footer="0.5"/>
  <pageSetup fitToHeight="0" fitToWidth="1" horizontalDpi="600" verticalDpi="600" orientation="portrait" paperSize="9" scale="59" r:id="rId2"/>
  <headerFooter alignWithMargins="0">
    <oddHeader xml:space="preserve">&amp;R </oddHeader>
    <oddFooter>&amp;LPRC-EN-04 (F1) Rev1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8"/>
  <sheetViews>
    <sheetView zoomScalePageLayoutView="0" workbookViewId="0" topLeftCell="A1">
      <selection activeCell="O13" sqref="O13:P13"/>
    </sheetView>
  </sheetViews>
  <sheetFormatPr defaultColWidth="7.10546875" defaultRowHeight="15"/>
  <cols>
    <col min="1" max="1" width="9.3359375" style="10" customWidth="1"/>
    <col min="2" max="2" width="7.99609375" style="2" customWidth="1"/>
    <col min="3" max="8" width="9.99609375" style="2" customWidth="1"/>
    <col min="9" max="9" width="10.77734375" style="2" customWidth="1"/>
    <col min="10" max="11" width="9.99609375" style="2" customWidth="1"/>
    <col min="12" max="12" width="10.88671875" style="2" customWidth="1"/>
    <col min="13" max="13" width="8.10546875" style="3" bestFit="1" customWidth="1"/>
    <col min="14" max="14" width="7.10546875" style="3" customWidth="1"/>
    <col min="15" max="16" width="6.77734375" style="3" customWidth="1"/>
    <col min="17" max="17" width="8.10546875" style="3" bestFit="1" customWidth="1"/>
    <col min="18" max="16384" width="7.10546875" style="3" customWidth="1"/>
  </cols>
  <sheetData>
    <row r="1" spans="1:12" ht="24.75" customHeight="1" thickBot="1">
      <c r="A1" s="160" t="s">
        <v>90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s="4" customFormat="1" ht="19.5" customHeight="1">
      <c r="A2" s="117" t="s">
        <v>0</v>
      </c>
      <c r="B2" s="118"/>
      <c r="C2" s="119"/>
      <c r="D2" s="120" t="s">
        <v>133</v>
      </c>
      <c r="E2" s="121"/>
      <c r="F2" s="118" t="s">
        <v>1</v>
      </c>
      <c r="G2" s="118" t="s">
        <v>6</v>
      </c>
      <c r="H2" s="122">
        <v>1</v>
      </c>
      <c r="I2" s="123" t="s">
        <v>2</v>
      </c>
      <c r="J2" s="124"/>
      <c r="K2" s="125"/>
      <c r="L2" s="126"/>
    </row>
    <row r="3" spans="1:12" s="4" customFormat="1" ht="19.5" customHeight="1">
      <c r="A3" s="127" t="s">
        <v>134</v>
      </c>
      <c r="B3" s="128"/>
      <c r="C3" s="129"/>
      <c r="D3" s="129"/>
      <c r="E3" s="130"/>
      <c r="F3" s="131"/>
      <c r="G3" s="130"/>
      <c r="H3" s="132"/>
      <c r="I3" s="133" t="s">
        <v>3</v>
      </c>
      <c r="J3" s="134"/>
      <c r="K3" s="135"/>
      <c r="L3" s="136"/>
    </row>
    <row r="4" spans="1:12" s="4" customFormat="1" ht="19.5" customHeight="1" thickBot="1">
      <c r="A4" s="127" t="s">
        <v>5</v>
      </c>
      <c r="B4" s="137"/>
      <c r="C4" s="138"/>
      <c r="D4" s="139"/>
      <c r="E4" s="137"/>
      <c r="F4" s="137"/>
      <c r="G4" s="137"/>
      <c r="H4" s="140"/>
      <c r="I4" s="141" t="s">
        <v>4</v>
      </c>
      <c r="J4" s="142"/>
      <c r="K4" s="143"/>
      <c r="L4" s="144"/>
    </row>
    <row r="5" spans="1:12" s="5" customFormat="1" ht="25.5" customHeight="1">
      <c r="A5" s="15"/>
      <c r="B5" s="23"/>
      <c r="C5" s="23"/>
      <c r="D5" s="23"/>
      <c r="E5" s="23"/>
      <c r="F5" s="23"/>
      <c r="G5" s="16"/>
      <c r="H5" s="16"/>
      <c r="I5" s="16"/>
      <c r="J5" s="17"/>
      <c r="K5" s="18"/>
      <c r="L5" s="19"/>
    </row>
    <row r="6" spans="1:12" s="5" customFormat="1" ht="22.5" customHeight="1">
      <c r="A6" s="38"/>
      <c r="B6" s="172" t="s">
        <v>58</v>
      </c>
      <c r="C6" s="172"/>
      <c r="D6" s="113"/>
      <c r="E6" s="113"/>
      <c r="F6" s="36"/>
      <c r="G6" s="36"/>
      <c r="H6" s="36"/>
      <c r="I6" s="36"/>
      <c r="J6" s="36"/>
      <c r="K6" s="36"/>
      <c r="L6" s="39"/>
    </row>
    <row r="7" spans="1:13" s="5" customFormat="1" ht="22.5" customHeight="1">
      <c r="A7" s="38"/>
      <c r="B7" s="36"/>
      <c r="C7" s="36"/>
      <c r="D7" s="36"/>
      <c r="E7" s="36"/>
      <c r="F7" s="36"/>
      <c r="G7" s="36"/>
      <c r="H7" s="36"/>
      <c r="I7" s="36"/>
      <c r="J7" s="36"/>
      <c r="K7" s="36"/>
      <c r="L7" s="39"/>
      <c r="M7" s="41"/>
    </row>
    <row r="8" spans="1:13" s="5" customFormat="1" ht="22.5" customHeight="1">
      <c r="A8" s="38"/>
      <c r="B8" s="55" t="s">
        <v>59</v>
      </c>
      <c r="C8" s="36"/>
      <c r="D8" s="36"/>
      <c r="E8" s="36"/>
      <c r="F8" s="36"/>
      <c r="G8" s="36"/>
      <c r="H8" s="36"/>
      <c r="I8" s="36"/>
      <c r="J8" s="36"/>
      <c r="K8" s="36"/>
      <c r="L8" s="39"/>
      <c r="M8" s="41"/>
    </row>
    <row r="9" spans="1:13" s="5" customFormat="1" ht="21.75" customHeight="1">
      <c r="A9" s="38"/>
      <c r="B9" s="55" t="s">
        <v>60</v>
      </c>
      <c r="C9" s="36"/>
      <c r="D9" s="36"/>
      <c r="E9" s="36"/>
      <c r="F9" s="36"/>
      <c r="G9" s="36"/>
      <c r="H9" s="36"/>
      <c r="I9" s="36"/>
      <c r="J9" s="36"/>
      <c r="K9" s="36"/>
      <c r="L9" s="39"/>
      <c r="M9" s="41"/>
    </row>
    <row r="10" spans="1:13" s="5" customFormat="1" ht="21.75" customHeight="1">
      <c r="A10" s="38"/>
      <c r="B10" s="55" t="s">
        <v>65</v>
      </c>
      <c r="C10" s="37"/>
      <c r="D10" s="37"/>
      <c r="E10" s="37"/>
      <c r="F10" s="37"/>
      <c r="G10" s="37"/>
      <c r="H10" s="37"/>
      <c r="I10" s="37"/>
      <c r="J10" s="37"/>
      <c r="K10" s="36"/>
      <c r="L10" s="39"/>
      <c r="M10" s="41"/>
    </row>
    <row r="11" spans="1:18" s="6" customFormat="1" ht="22.5" customHeight="1">
      <c r="A11" s="38"/>
      <c r="B11" s="55" t="s">
        <v>61</v>
      </c>
      <c r="C11" s="37"/>
      <c r="D11" s="37"/>
      <c r="E11" s="37"/>
      <c r="F11" s="37"/>
      <c r="G11" s="37"/>
      <c r="H11" s="37"/>
      <c r="I11" s="37"/>
      <c r="J11" s="37"/>
      <c r="K11" s="36"/>
      <c r="L11" s="39"/>
      <c r="M11" s="41"/>
      <c r="N11" s="5"/>
      <c r="O11" s="5"/>
      <c r="P11" s="5"/>
      <c r="Q11" s="5"/>
      <c r="R11" s="5"/>
    </row>
    <row r="12" spans="1:18" s="6" customFormat="1" ht="22.5" customHeight="1">
      <c r="A12" s="38"/>
      <c r="B12" s="55" t="s">
        <v>85</v>
      </c>
      <c r="C12" s="37"/>
      <c r="D12" s="37"/>
      <c r="E12" s="37"/>
      <c r="F12" s="37"/>
      <c r="G12" s="49" t="s">
        <v>64</v>
      </c>
      <c r="H12" s="37">
        <f>16.5*11.5*60/12*(7*4)/3/3.5</f>
        <v>2530</v>
      </c>
      <c r="I12" s="37" t="s">
        <v>66</v>
      </c>
      <c r="J12" s="37"/>
      <c r="K12" s="36"/>
      <c r="L12" s="39"/>
      <c r="M12" s="41"/>
      <c r="N12" s="5"/>
      <c r="O12" s="5"/>
      <c r="P12" s="5"/>
      <c r="Q12" s="5"/>
      <c r="R12" s="5"/>
    </row>
    <row r="13" spans="1:18" s="6" customFormat="1" ht="22.5" customHeight="1">
      <c r="A13" s="38"/>
      <c r="B13" s="55" t="s">
        <v>86</v>
      </c>
      <c r="C13" s="37"/>
      <c r="D13" s="37"/>
      <c r="E13" s="37"/>
      <c r="F13" s="37"/>
      <c r="G13" s="93" t="s">
        <v>120</v>
      </c>
      <c r="H13" s="92"/>
      <c r="I13" s="92"/>
      <c r="J13" s="37"/>
      <c r="K13" s="36"/>
      <c r="L13" s="39"/>
      <c r="M13" s="41"/>
      <c r="N13" s="5"/>
      <c r="O13" s="5"/>
      <c r="P13" s="5"/>
      <c r="Q13" s="5"/>
      <c r="R13" s="5"/>
    </row>
    <row r="14" spans="1:18" s="6" customFormat="1" ht="22.5" customHeight="1">
      <c r="A14" s="38"/>
      <c r="B14" s="56" t="s">
        <v>62</v>
      </c>
      <c r="C14" s="5"/>
      <c r="D14" s="5"/>
      <c r="E14" s="5"/>
      <c r="F14" s="5"/>
      <c r="G14" s="93" t="s">
        <v>121</v>
      </c>
      <c r="H14" s="5"/>
      <c r="I14" s="5"/>
      <c r="J14" s="5"/>
      <c r="K14" s="36"/>
      <c r="L14" s="39"/>
      <c r="M14" s="41"/>
      <c r="N14" s="5"/>
      <c r="O14" s="5"/>
      <c r="P14" s="5"/>
      <c r="Q14" s="5"/>
      <c r="R14" s="5"/>
    </row>
    <row r="15" spans="1:18" s="6" customFormat="1" ht="32.25" customHeight="1">
      <c r="A15" s="38"/>
      <c r="B15" s="55" t="s">
        <v>84</v>
      </c>
      <c r="C15" s="13"/>
      <c r="D15" s="13"/>
      <c r="E15" s="13"/>
      <c r="F15" s="57"/>
      <c r="G15" s="93" t="s">
        <v>123</v>
      </c>
      <c r="H15" s="59"/>
      <c r="I15" s="58"/>
      <c r="J15" s="58"/>
      <c r="K15" s="36"/>
      <c r="L15" s="39"/>
      <c r="M15" s="41"/>
      <c r="N15" s="5"/>
      <c r="O15" s="5"/>
      <c r="P15" s="5"/>
      <c r="Q15" s="5"/>
      <c r="R15" s="5"/>
    </row>
    <row r="16" spans="1:18" s="6" customFormat="1" ht="32.25" customHeight="1">
      <c r="A16" s="38"/>
      <c r="B16" s="55" t="s">
        <v>63</v>
      </c>
      <c r="C16" s="7"/>
      <c r="D16" s="7"/>
      <c r="E16" s="5"/>
      <c r="F16" s="5"/>
      <c r="G16" s="93" t="s">
        <v>122</v>
      </c>
      <c r="H16" s="5"/>
      <c r="I16" s="5"/>
      <c r="J16" s="5"/>
      <c r="K16" s="36"/>
      <c r="L16" s="39"/>
      <c r="M16" s="41"/>
      <c r="N16" s="5"/>
      <c r="O16" s="5"/>
      <c r="P16" s="5"/>
      <c r="Q16" s="5"/>
      <c r="R16" s="5"/>
    </row>
    <row r="17" spans="1:18" s="6" customFormat="1" ht="33.75" customHeight="1">
      <c r="A17" s="38"/>
      <c r="B17" s="56" t="s">
        <v>87</v>
      </c>
      <c r="C17" s="5"/>
      <c r="D17" s="5"/>
      <c r="E17" s="5"/>
      <c r="F17" s="5"/>
      <c r="G17" s="5"/>
      <c r="H17" s="5"/>
      <c r="I17" s="5"/>
      <c r="J17" s="5"/>
      <c r="K17" s="36"/>
      <c r="L17" s="39"/>
      <c r="M17" s="41"/>
      <c r="N17" s="5"/>
      <c r="O17" s="5"/>
      <c r="P17" s="5"/>
      <c r="Q17" s="5"/>
      <c r="R17" s="5"/>
    </row>
    <row r="18" spans="1:13" s="5" customFormat="1" ht="26.25" customHeight="1">
      <c r="A18" s="38"/>
      <c r="B18" s="55"/>
      <c r="K18" s="36"/>
      <c r="L18" s="39"/>
      <c r="M18" s="41"/>
    </row>
    <row r="19" spans="1:13" s="5" customFormat="1" ht="16.5" customHeight="1">
      <c r="A19" s="38"/>
      <c r="B19" s="95" t="s">
        <v>82</v>
      </c>
      <c r="C19" s="95"/>
      <c r="D19" s="61"/>
      <c r="E19" s="7"/>
      <c r="F19" s="7"/>
      <c r="G19" s="7"/>
      <c r="H19" s="7"/>
      <c r="I19" s="7"/>
      <c r="J19" s="7"/>
      <c r="K19" s="36"/>
      <c r="L19" s="39"/>
      <c r="M19" s="41"/>
    </row>
    <row r="20" spans="1:13" s="5" customFormat="1" ht="16.5" customHeight="1">
      <c r="A20" s="38"/>
      <c r="B20" s="7"/>
      <c r="C20" s="7"/>
      <c r="D20" s="7"/>
      <c r="E20" s="7"/>
      <c r="F20" s="7"/>
      <c r="G20" s="7"/>
      <c r="H20" s="7"/>
      <c r="I20" s="7"/>
      <c r="J20" s="7"/>
      <c r="K20" s="36"/>
      <c r="L20" s="39"/>
      <c r="M20" s="41"/>
    </row>
    <row r="21" spans="1:13" s="5" customFormat="1" ht="14.25" customHeight="1">
      <c r="A21" s="38"/>
      <c r="B21" s="51" t="s">
        <v>42</v>
      </c>
      <c r="K21" s="36"/>
      <c r="L21" s="39"/>
      <c r="M21" s="41"/>
    </row>
    <row r="22" spans="1:13" s="5" customFormat="1" ht="18.75" customHeight="1">
      <c r="A22" s="38"/>
      <c r="B22" s="5" t="s">
        <v>67</v>
      </c>
      <c r="F22" s="45">
        <v>14</v>
      </c>
      <c r="G22" s="5" t="s">
        <v>68</v>
      </c>
      <c r="K22" s="36"/>
      <c r="L22" s="39"/>
      <c r="M22" s="41"/>
    </row>
    <row r="23" spans="1:13" s="5" customFormat="1" ht="18.75" customHeight="1">
      <c r="A23" s="38"/>
      <c r="B23" s="5" t="s">
        <v>69</v>
      </c>
      <c r="F23" s="45">
        <v>14</v>
      </c>
      <c r="G23" s="5" t="s">
        <v>70</v>
      </c>
      <c r="K23" s="36"/>
      <c r="L23" s="39"/>
      <c r="M23" s="41"/>
    </row>
    <row r="24" spans="1:13" s="5" customFormat="1" ht="18.75" customHeight="1">
      <c r="A24" s="38"/>
      <c r="B24" s="5" t="s">
        <v>71</v>
      </c>
      <c r="F24" s="5">
        <v>140</v>
      </c>
      <c r="K24" s="36"/>
      <c r="L24" s="39"/>
      <c r="M24" s="41"/>
    </row>
    <row r="25" spans="1:13" s="5" customFormat="1" ht="18.75" customHeight="1">
      <c r="A25" s="38"/>
      <c r="B25" s="5" t="s">
        <v>72</v>
      </c>
      <c r="F25" s="5">
        <v>1.25</v>
      </c>
      <c r="K25" s="36"/>
      <c r="L25" s="39"/>
      <c r="M25" s="41"/>
    </row>
    <row r="26" spans="1:13" s="5" customFormat="1" ht="18.75" customHeight="1">
      <c r="A26" s="38"/>
      <c r="B26" s="5" t="s">
        <v>73</v>
      </c>
      <c r="F26" s="5">
        <f>F25*F24</f>
        <v>175</v>
      </c>
      <c r="K26" s="36"/>
      <c r="L26" s="39"/>
      <c r="M26" s="41"/>
    </row>
    <row r="27" spans="1:13" s="5" customFormat="1" ht="18.75" customHeight="1">
      <c r="A27" s="38"/>
      <c r="B27" s="5" t="s">
        <v>74</v>
      </c>
      <c r="F27" s="5" t="s">
        <v>75</v>
      </c>
      <c r="G27" s="63" t="s">
        <v>83</v>
      </c>
      <c r="H27" s="62">
        <v>0.05</v>
      </c>
      <c r="K27" s="36"/>
      <c r="L27" s="39"/>
      <c r="M27" s="41"/>
    </row>
    <row r="28" spans="1:14" s="5" customFormat="1" ht="15.75" customHeight="1">
      <c r="A28" s="38"/>
      <c r="B28" s="5" t="s">
        <v>76</v>
      </c>
      <c r="F28" s="45">
        <f>F26*3.28*5/100/1.45</f>
        <v>19.79310344827586</v>
      </c>
      <c r="G28" s="5" t="s">
        <v>68</v>
      </c>
      <c r="H28" s="52">
        <f>F26*0.05</f>
        <v>8.75</v>
      </c>
      <c r="I28" s="5" t="s">
        <v>68</v>
      </c>
      <c r="K28" s="36"/>
      <c r="L28" s="39"/>
      <c r="M28" s="41"/>
      <c r="N28" s="41"/>
    </row>
    <row r="29" spans="1:12" s="5" customFormat="1" ht="15" customHeight="1">
      <c r="A29" s="38"/>
      <c r="B29" s="5" t="s">
        <v>77</v>
      </c>
      <c r="C29" s="6"/>
      <c r="D29" s="6"/>
      <c r="E29" s="6"/>
      <c r="F29" s="50">
        <f>F22+F23+F28</f>
        <v>47.79310344827586</v>
      </c>
      <c r="G29" s="5" t="s">
        <v>68</v>
      </c>
      <c r="H29" s="53">
        <f>H28+F23+F22</f>
        <v>36.75</v>
      </c>
      <c r="I29" s="5" t="s">
        <v>68</v>
      </c>
      <c r="J29" s="64" t="s">
        <v>88</v>
      </c>
      <c r="K29" s="36"/>
      <c r="L29" s="39"/>
    </row>
    <row r="30" spans="1:12" s="5" customFormat="1" ht="15.75" customHeight="1">
      <c r="A30" s="38"/>
      <c r="B30" s="14"/>
      <c r="C30" s="14"/>
      <c r="D30" s="14"/>
      <c r="E30" s="14"/>
      <c r="F30" s="25"/>
      <c r="G30" s="14"/>
      <c r="H30" s="14"/>
      <c r="I30" s="14"/>
      <c r="J30" s="14"/>
      <c r="K30" s="36"/>
      <c r="L30" s="39"/>
    </row>
    <row r="31" spans="1:12" s="5" customFormat="1" ht="18.75" customHeight="1">
      <c r="A31" s="38"/>
      <c r="B31" s="51" t="s">
        <v>43</v>
      </c>
      <c r="C31" s="9"/>
      <c r="D31" s="9"/>
      <c r="E31" s="9"/>
      <c r="F31" s="21"/>
      <c r="G31" s="9"/>
      <c r="H31" s="9"/>
      <c r="I31" s="9"/>
      <c r="J31" s="9"/>
      <c r="K31" s="36"/>
      <c r="L31" s="39"/>
    </row>
    <row r="32" spans="1:12" s="5" customFormat="1" ht="18.75" customHeight="1">
      <c r="A32" s="38"/>
      <c r="B32" s="9"/>
      <c r="C32" s="9"/>
      <c r="D32" s="9"/>
      <c r="E32" s="9"/>
      <c r="F32" s="21"/>
      <c r="G32" s="9"/>
      <c r="H32" s="9"/>
      <c r="I32" s="9"/>
      <c r="J32" s="9"/>
      <c r="K32" s="36"/>
      <c r="L32" s="39"/>
    </row>
    <row r="33" spans="1:12" s="5" customFormat="1" ht="18.75" customHeight="1">
      <c r="A33" s="38"/>
      <c r="B33" s="5" t="s">
        <v>79</v>
      </c>
      <c r="F33" s="45">
        <v>4</v>
      </c>
      <c r="G33" s="5" t="s">
        <v>68</v>
      </c>
      <c r="H33" s="5" t="s">
        <v>80</v>
      </c>
      <c r="J33" s="9"/>
      <c r="K33" s="36"/>
      <c r="L33" s="39"/>
    </row>
    <row r="34" spans="1:12" s="5" customFormat="1" ht="18.75" customHeight="1">
      <c r="A34" s="38"/>
      <c r="B34" s="5" t="s">
        <v>69</v>
      </c>
      <c r="F34" s="45">
        <v>16</v>
      </c>
      <c r="G34" s="5" t="s">
        <v>70</v>
      </c>
      <c r="H34" s="5" t="s">
        <v>78</v>
      </c>
      <c r="J34" s="9"/>
      <c r="K34" s="36"/>
      <c r="L34" s="39"/>
    </row>
    <row r="35" spans="1:12" s="5" customFormat="1" ht="18.75" customHeight="1">
      <c r="A35" s="38"/>
      <c r="B35" s="5" t="s">
        <v>71</v>
      </c>
      <c r="F35" s="5">
        <v>200</v>
      </c>
      <c r="J35" s="9"/>
      <c r="K35" s="36"/>
      <c r="L35" s="39"/>
    </row>
    <row r="36" spans="1:12" s="5" customFormat="1" ht="18.75" customHeight="1">
      <c r="A36" s="38"/>
      <c r="B36" s="5" t="s">
        <v>72</v>
      </c>
      <c r="F36" s="5">
        <v>1.25</v>
      </c>
      <c r="J36" s="9"/>
      <c r="K36" s="36"/>
      <c r="L36" s="39"/>
    </row>
    <row r="37" spans="1:12" s="5" customFormat="1" ht="25.5" customHeight="1">
      <c r="A37" s="38"/>
      <c r="B37" s="5" t="s">
        <v>73</v>
      </c>
      <c r="F37" s="5">
        <f>F36*F35</f>
        <v>250</v>
      </c>
      <c r="J37" s="9"/>
      <c r="K37" s="36"/>
      <c r="L37" s="39"/>
    </row>
    <row r="38" spans="1:12" s="5" customFormat="1" ht="22.5" customHeight="1">
      <c r="A38" s="38"/>
      <c r="B38" s="5" t="s">
        <v>74</v>
      </c>
      <c r="F38" s="5" t="s">
        <v>75</v>
      </c>
      <c r="G38" s="63" t="s">
        <v>83</v>
      </c>
      <c r="H38" s="62">
        <v>0.05</v>
      </c>
      <c r="J38" s="9"/>
      <c r="K38" s="36"/>
      <c r="L38" s="39"/>
    </row>
    <row r="39" spans="1:12" s="5" customFormat="1" ht="22.5" customHeight="1">
      <c r="A39" s="38"/>
      <c r="B39" s="5" t="s">
        <v>76</v>
      </c>
      <c r="F39" s="52">
        <f>F37*3.28*5/100/1.45</f>
        <v>28.27586206896552</v>
      </c>
      <c r="G39" s="5" t="s">
        <v>68</v>
      </c>
      <c r="H39" s="52">
        <f>F37*0.05</f>
        <v>12.5</v>
      </c>
      <c r="I39" s="5" t="s">
        <v>68</v>
      </c>
      <c r="J39" s="9"/>
      <c r="K39" s="36"/>
      <c r="L39" s="39"/>
    </row>
    <row r="40" spans="1:12" s="5" customFormat="1" ht="15" customHeight="1">
      <c r="A40" s="38"/>
      <c r="B40" s="5" t="s">
        <v>77</v>
      </c>
      <c r="C40" s="6"/>
      <c r="D40" s="6"/>
      <c r="E40" s="6"/>
      <c r="F40" s="53">
        <f>F33+F34+F39</f>
        <v>48.27586206896552</v>
      </c>
      <c r="G40" s="5" t="s">
        <v>68</v>
      </c>
      <c r="H40" s="53">
        <f>H39+F34+F33</f>
        <v>32.5</v>
      </c>
      <c r="I40" s="5" t="s">
        <v>68</v>
      </c>
      <c r="J40" s="9"/>
      <c r="K40" s="36"/>
      <c r="L40" s="39"/>
    </row>
    <row r="41" spans="1:12" s="5" customFormat="1" ht="16.5" customHeight="1">
      <c r="A41" s="38"/>
      <c r="B41" s="9"/>
      <c r="C41" s="9"/>
      <c r="D41" s="9"/>
      <c r="E41" s="9"/>
      <c r="F41" s="21"/>
      <c r="G41" s="9"/>
      <c r="H41" s="9"/>
      <c r="I41" s="9"/>
      <c r="J41" s="9"/>
      <c r="K41" s="36"/>
      <c r="L41" s="39"/>
    </row>
    <row r="42" spans="1:12" s="5" customFormat="1" ht="16.5" customHeight="1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9"/>
    </row>
    <row r="43" spans="1:12" s="5" customFormat="1" ht="16.5" customHeight="1">
      <c r="A43" s="38"/>
      <c r="K43" s="36"/>
      <c r="L43" s="39"/>
    </row>
    <row r="44" spans="1:12" s="5" customFormat="1" ht="16.5" customHeight="1">
      <c r="A44" s="38"/>
      <c r="K44" s="36"/>
      <c r="L44" s="39"/>
    </row>
    <row r="45" spans="1:12" s="5" customFormat="1" ht="15.75" customHeight="1">
      <c r="A45" s="38"/>
      <c r="K45" s="36"/>
      <c r="L45" s="39"/>
    </row>
    <row r="46" spans="1:12" s="8" customFormat="1" ht="16.5" customHeight="1">
      <c r="A46" s="38"/>
      <c r="K46" s="36"/>
      <c r="L46" s="39"/>
    </row>
    <row r="47" spans="1:12" s="5" customFormat="1" ht="16.5" customHeight="1">
      <c r="A47" s="27"/>
      <c r="K47" s="37"/>
      <c r="L47" s="28"/>
    </row>
    <row r="48" spans="1:12" s="5" customFormat="1" ht="16.5" customHeight="1" thickBot="1">
      <c r="A48" s="30"/>
      <c r="B48" s="60"/>
      <c r="C48" s="60"/>
      <c r="D48" s="60"/>
      <c r="E48" s="60"/>
      <c r="F48" s="60"/>
      <c r="G48" s="60"/>
      <c r="H48" s="60"/>
      <c r="I48" s="60"/>
      <c r="J48" s="60"/>
      <c r="K48" s="90"/>
      <c r="L48" s="35"/>
    </row>
    <row r="49" spans="1:12" s="5" customFormat="1" ht="16.5" customHeight="1">
      <c r="A49" s="24"/>
      <c r="K49" s="37"/>
      <c r="L49" s="12"/>
    </row>
    <row r="50" spans="1:12" s="5" customFormat="1" ht="18.75" customHeight="1">
      <c r="A50" s="24"/>
      <c r="K50" s="37"/>
      <c r="L50" s="12"/>
    </row>
    <row r="51" spans="1:12" s="5" customFormat="1" ht="20.25" customHeight="1">
      <c r="A51" s="24"/>
      <c r="L51" s="13"/>
    </row>
    <row r="52" spans="1:12" s="5" customFormat="1" ht="25.5" customHeight="1">
      <c r="A52" s="24"/>
      <c r="B52" s="45" t="s">
        <v>121</v>
      </c>
      <c r="K52" s="58"/>
      <c r="L52" s="13"/>
    </row>
    <row r="53" spans="1:12" s="5" customFormat="1" ht="25.5" customHeight="1">
      <c r="A53" s="24"/>
      <c r="B53" s="45" t="s">
        <v>123</v>
      </c>
      <c r="L53" s="13"/>
    </row>
    <row r="54" spans="1:12" s="5" customFormat="1" ht="25.5" customHeight="1">
      <c r="A54" s="24"/>
      <c r="B54" s="45" t="s">
        <v>122</v>
      </c>
      <c r="L54" s="12"/>
    </row>
    <row r="55" spans="1:12" s="5" customFormat="1" ht="25.5" customHeight="1">
      <c r="A55" s="24"/>
      <c r="B55" s="93" t="s">
        <v>125</v>
      </c>
      <c r="L55" s="12"/>
    </row>
    <row r="56" spans="1:12" s="7" customFormat="1" ht="25.5" customHeight="1">
      <c r="A56" s="24"/>
      <c r="B56" s="93" t="s">
        <v>124</v>
      </c>
      <c r="L56" s="12"/>
    </row>
    <row r="57" spans="1:12" s="5" customFormat="1" ht="25.5" customHeight="1">
      <c r="A57" s="24"/>
      <c r="B57" s="45" t="s">
        <v>131</v>
      </c>
      <c r="L57" s="12"/>
    </row>
    <row r="58" spans="1:12" s="5" customFormat="1" ht="25.5" customHeight="1">
      <c r="A58" s="24"/>
      <c r="B58" s="45" t="s">
        <v>126</v>
      </c>
      <c r="L58" s="12"/>
    </row>
    <row r="59" spans="1:12" s="5" customFormat="1" ht="25.5" customHeight="1">
      <c r="A59" s="24"/>
      <c r="B59" s="45" t="s">
        <v>127</v>
      </c>
      <c r="L59" s="12"/>
    </row>
    <row r="60" spans="1:12" s="5" customFormat="1" ht="25.5" customHeight="1">
      <c r="A60" s="24"/>
      <c r="B60" s="45" t="s">
        <v>128</v>
      </c>
      <c r="L60" s="12"/>
    </row>
    <row r="61" spans="1:12" s="5" customFormat="1" ht="25.5" customHeight="1">
      <c r="A61" s="24"/>
      <c r="B61" s="45" t="s">
        <v>129</v>
      </c>
      <c r="L61" s="12"/>
    </row>
    <row r="62" spans="1:12" s="5" customFormat="1" ht="25.5" customHeight="1">
      <c r="A62" s="20"/>
      <c r="B62" s="45" t="s">
        <v>130</v>
      </c>
      <c r="L62" s="20"/>
    </row>
    <row r="63" spans="1:12" s="5" customFormat="1" ht="25.5" customHeight="1">
      <c r="A63" s="20"/>
      <c r="B63" s="93"/>
      <c r="L63" s="11"/>
    </row>
    <row r="64" spans="1:12" s="5" customFormat="1" ht="25.5" customHeight="1">
      <c r="A64" s="20"/>
      <c r="B64" s="93"/>
      <c r="L64" s="20"/>
    </row>
    <row r="65" spans="1:12" s="6" customFormat="1" ht="25.5" customHeight="1">
      <c r="A65" s="24"/>
      <c r="B65" s="45"/>
      <c r="C65" s="5"/>
      <c r="D65" s="5"/>
      <c r="E65" s="5"/>
      <c r="F65" s="5"/>
      <c r="G65" s="5"/>
      <c r="H65" s="5"/>
      <c r="L65" s="20"/>
    </row>
    <row r="66" spans="1:12" s="7" customFormat="1" ht="25.5" customHeight="1">
      <c r="A66" s="14"/>
      <c r="K66" s="14"/>
      <c r="L66" s="14"/>
    </row>
    <row r="67" spans="1:12" ht="25.5" customHeight="1">
      <c r="A67" s="9"/>
      <c r="K67" s="9"/>
      <c r="L67" s="9"/>
    </row>
    <row r="68" spans="1:12" ht="25.5" customHeight="1">
      <c r="A68" s="9"/>
      <c r="K68" s="9"/>
      <c r="L68" s="9"/>
    </row>
    <row r="69" spans="1:12" ht="25.5" customHeight="1">
      <c r="A69" s="9"/>
      <c r="K69" s="9"/>
      <c r="L69" s="9"/>
    </row>
    <row r="70" spans="1:12" ht="25.5" customHeight="1">
      <c r="A70" s="9"/>
      <c r="K70" s="9"/>
      <c r="L70" s="9"/>
    </row>
    <row r="71" spans="1:12" ht="25.5" customHeight="1">
      <c r="A71" s="9"/>
      <c r="K71" s="9"/>
      <c r="L71" s="9"/>
    </row>
    <row r="72" spans="1:12" ht="25.5" customHeight="1">
      <c r="A72" s="9"/>
      <c r="K72" s="9"/>
      <c r="L72" s="9"/>
    </row>
    <row r="73" spans="1:12" ht="25.5" customHeight="1">
      <c r="A73" s="9"/>
      <c r="K73" s="9"/>
      <c r="L73" s="9"/>
    </row>
    <row r="74" spans="1:12" ht="25.5" customHeight="1">
      <c r="A74" s="9"/>
      <c r="K74" s="9"/>
      <c r="L74" s="9"/>
    </row>
    <row r="75" spans="1:12" ht="25.5" customHeight="1">
      <c r="A75" s="9"/>
      <c r="K75" s="9"/>
      <c r="L75" s="9"/>
    </row>
    <row r="76" spans="1:12" ht="25.5" customHeight="1">
      <c r="A76" s="9"/>
      <c r="K76" s="9"/>
      <c r="L76" s="9"/>
    </row>
    <row r="77" spans="1:12" ht="25.5" customHeight="1">
      <c r="A77" s="9"/>
      <c r="K77" s="9"/>
      <c r="L77" s="9"/>
    </row>
    <row r="78" spans="1:12" ht="25.5" customHeight="1">
      <c r="A78" s="9"/>
      <c r="B78" s="9"/>
      <c r="C78" s="9"/>
      <c r="D78" s="9"/>
      <c r="E78" s="9"/>
      <c r="F78" s="21"/>
      <c r="G78" s="9"/>
      <c r="H78" s="9"/>
      <c r="I78" s="9"/>
      <c r="J78" s="9"/>
      <c r="K78" s="9"/>
      <c r="L78" s="9"/>
    </row>
    <row r="79" spans="1:12" ht="25.5" customHeight="1">
      <c r="A79" s="9"/>
      <c r="B79" s="9"/>
      <c r="C79" s="9"/>
      <c r="D79" s="9"/>
      <c r="E79" s="9"/>
      <c r="F79" s="21"/>
      <c r="G79" s="9"/>
      <c r="H79" s="9"/>
      <c r="I79" s="9"/>
      <c r="J79" s="9"/>
      <c r="K79" s="9"/>
      <c r="L79" s="9"/>
    </row>
    <row r="80" spans="1:12" ht="25.5" customHeight="1">
      <c r="A80" s="9"/>
      <c r="B80" s="9"/>
      <c r="C80" s="9"/>
      <c r="D80" s="9"/>
      <c r="E80" s="9"/>
      <c r="F80" s="21"/>
      <c r="G80" s="9"/>
      <c r="H80" s="9"/>
      <c r="I80" s="9"/>
      <c r="J80" s="9"/>
      <c r="K80" s="9"/>
      <c r="L80" s="9"/>
    </row>
    <row r="81" spans="1:12" ht="25.5" customHeight="1">
      <c r="A81" s="9"/>
      <c r="B81" s="9"/>
      <c r="C81" s="9"/>
      <c r="D81" s="9"/>
      <c r="E81" s="9"/>
      <c r="F81" s="21"/>
      <c r="G81" s="9"/>
      <c r="H81" s="9"/>
      <c r="I81" s="9"/>
      <c r="J81" s="9"/>
      <c r="K81" s="9"/>
      <c r="L81" s="9"/>
    </row>
    <row r="82" spans="1:12" ht="25.5" customHeight="1">
      <c r="A82" s="9"/>
      <c r="B82" s="9"/>
      <c r="C82" s="9"/>
      <c r="D82" s="9"/>
      <c r="E82" s="9"/>
      <c r="F82" s="21"/>
      <c r="G82" s="9"/>
      <c r="H82" s="9"/>
      <c r="I82" s="9"/>
      <c r="J82" s="9"/>
      <c r="K82" s="9"/>
      <c r="L82" s="9"/>
    </row>
    <row r="83" spans="1:12" ht="25.5" customHeight="1">
      <c r="A83" s="9"/>
      <c r="B83" s="9"/>
      <c r="C83" s="9"/>
      <c r="D83" s="9"/>
      <c r="E83" s="9"/>
      <c r="F83" s="21"/>
      <c r="G83" s="9"/>
      <c r="H83" s="9"/>
      <c r="I83" s="9"/>
      <c r="J83" s="9"/>
      <c r="K83" s="9"/>
      <c r="L83" s="9"/>
    </row>
    <row r="84" spans="1:12" ht="25.5" customHeight="1">
      <c r="A84" s="9"/>
      <c r="B84" s="1"/>
      <c r="C84" s="1"/>
      <c r="D84" s="1"/>
      <c r="E84" s="1"/>
      <c r="F84" s="22"/>
      <c r="G84" s="9"/>
      <c r="H84" s="9"/>
      <c r="I84" s="9"/>
      <c r="J84" s="9"/>
      <c r="K84" s="9"/>
      <c r="L84" s="9"/>
    </row>
    <row r="85" spans="1:12" ht="25.5" customHeight="1">
      <c r="A85" s="9"/>
      <c r="B85" s="1"/>
      <c r="C85" s="1"/>
      <c r="D85" s="1"/>
      <c r="E85" s="1"/>
      <c r="F85" s="22"/>
      <c r="G85" s="9"/>
      <c r="H85" s="9"/>
      <c r="I85" s="9"/>
      <c r="J85" s="9"/>
      <c r="K85" s="9"/>
      <c r="L85" s="9"/>
    </row>
    <row r="86" spans="1:12" ht="25.5" customHeight="1">
      <c r="A86" s="9"/>
      <c r="B86" s="1"/>
      <c r="C86" s="1"/>
      <c r="D86" s="1"/>
      <c r="E86" s="1"/>
      <c r="F86" s="22"/>
      <c r="G86" s="9"/>
      <c r="H86" s="9"/>
      <c r="I86" s="9"/>
      <c r="J86" s="9"/>
      <c r="K86" s="9"/>
      <c r="L86" s="9"/>
    </row>
    <row r="87" spans="1:12" ht="25.5" customHeight="1">
      <c r="A87" s="9"/>
      <c r="B87" s="1"/>
      <c r="C87" s="1"/>
      <c r="D87" s="1"/>
      <c r="E87" s="1"/>
      <c r="F87" s="1"/>
      <c r="G87" s="9"/>
      <c r="H87" s="9"/>
      <c r="I87" s="9"/>
      <c r="J87" s="9"/>
      <c r="K87" s="9"/>
      <c r="L87" s="9"/>
    </row>
    <row r="88" spans="1:12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5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5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5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5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5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5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5.75">
      <c r="A2485" s="1"/>
      <c r="G2485" s="1"/>
      <c r="H2485" s="1"/>
      <c r="I2485" s="1"/>
      <c r="J2485" s="1"/>
      <c r="K2485" s="1"/>
      <c r="L2485" s="1"/>
    </row>
    <row r="2486" spans="1:12" ht="15.75">
      <c r="A2486" s="1"/>
      <c r="G2486" s="1"/>
      <c r="H2486" s="1"/>
      <c r="I2486" s="1"/>
      <c r="J2486" s="1"/>
      <c r="K2486" s="1"/>
      <c r="L2486" s="1"/>
    </row>
    <row r="2487" spans="1:12" ht="15.75">
      <c r="A2487" s="1"/>
      <c r="G2487" s="1"/>
      <c r="H2487" s="1"/>
      <c r="I2487" s="1"/>
      <c r="J2487" s="1"/>
      <c r="K2487" s="1"/>
      <c r="L2487" s="1"/>
    </row>
    <row r="2488" spans="1:12" ht="15.75">
      <c r="A2488" s="1"/>
      <c r="G2488" s="1"/>
      <c r="H2488" s="1"/>
      <c r="I2488" s="1"/>
      <c r="J2488" s="1"/>
      <c r="K2488" s="1"/>
      <c r="L2488" s="1"/>
    </row>
  </sheetData>
  <sheetProtection/>
  <mergeCells count="2">
    <mergeCell ref="B6:C6"/>
    <mergeCell ref="A1:L1"/>
  </mergeCells>
  <printOptions/>
  <pageMargins left="0.5" right="0.25" top="0" bottom="0.25" header="0.34" footer="0.5"/>
  <pageSetup fitToHeight="0" fitToWidth="1" horizontalDpi="600" verticalDpi="600" orientation="portrait" paperSize="9" scale="67" r:id="rId1"/>
  <headerFooter alignWithMargins="0">
    <oddHeader xml:space="preserve">&amp;R </oddHeader>
    <oddFooter>&amp;LPRC-EN-04 (F1) Rev1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8"/>
  <sheetViews>
    <sheetView zoomScalePageLayoutView="0" workbookViewId="0" topLeftCell="A1">
      <selection activeCell="Q13" sqref="Q13"/>
    </sheetView>
  </sheetViews>
  <sheetFormatPr defaultColWidth="7.10546875" defaultRowHeight="15"/>
  <cols>
    <col min="1" max="1" width="9.3359375" style="10" customWidth="1"/>
    <col min="2" max="2" width="7.99609375" style="2" customWidth="1"/>
    <col min="3" max="8" width="9.99609375" style="2" customWidth="1"/>
    <col min="9" max="9" width="10.99609375" style="2" customWidth="1"/>
    <col min="10" max="12" width="9.99609375" style="2" customWidth="1"/>
    <col min="13" max="13" width="8.10546875" style="3" bestFit="1" customWidth="1"/>
    <col min="14" max="14" width="7.10546875" style="3" customWidth="1"/>
    <col min="15" max="16" width="6.77734375" style="3" customWidth="1"/>
    <col min="17" max="17" width="8.10546875" style="3" bestFit="1" customWidth="1"/>
    <col min="18" max="16384" width="7.10546875" style="3" customWidth="1"/>
  </cols>
  <sheetData>
    <row r="1" spans="1:12" ht="24.75" customHeight="1" thickBot="1">
      <c r="A1" s="152" t="s">
        <v>119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4" customFormat="1" ht="19.5" customHeight="1">
      <c r="A2" s="117" t="s">
        <v>0</v>
      </c>
      <c r="B2" s="118"/>
      <c r="C2" s="119"/>
      <c r="D2" s="120" t="s">
        <v>133</v>
      </c>
      <c r="E2" s="121"/>
      <c r="F2" s="118" t="s">
        <v>1</v>
      </c>
      <c r="G2" s="118" t="s">
        <v>6</v>
      </c>
      <c r="H2" s="122">
        <v>1</v>
      </c>
      <c r="I2" s="123" t="s">
        <v>2</v>
      </c>
      <c r="J2" s="124"/>
      <c r="K2" s="125"/>
      <c r="L2" s="126"/>
    </row>
    <row r="3" spans="1:12" s="4" customFormat="1" ht="19.5" customHeight="1">
      <c r="A3" s="127" t="s">
        <v>134</v>
      </c>
      <c r="B3" s="128"/>
      <c r="C3" s="129"/>
      <c r="D3" s="129"/>
      <c r="E3" s="130"/>
      <c r="F3" s="131"/>
      <c r="G3" s="130"/>
      <c r="H3" s="132"/>
      <c r="I3" s="133" t="s">
        <v>3</v>
      </c>
      <c r="J3" s="134"/>
      <c r="K3" s="135"/>
      <c r="L3" s="136"/>
    </row>
    <row r="4" spans="1:12" s="4" customFormat="1" ht="19.5" customHeight="1" thickBot="1">
      <c r="A4" s="127" t="s">
        <v>5</v>
      </c>
      <c r="B4" s="137"/>
      <c r="C4" s="138"/>
      <c r="D4" s="139"/>
      <c r="E4" s="137"/>
      <c r="F4" s="137"/>
      <c r="G4" s="137"/>
      <c r="H4" s="140"/>
      <c r="I4" s="141" t="s">
        <v>4</v>
      </c>
      <c r="J4" s="142"/>
      <c r="K4" s="143"/>
      <c r="L4" s="144"/>
    </row>
    <row r="5" spans="1:12" s="5" customFormat="1" ht="25.5" customHeight="1">
      <c r="A5" s="15"/>
      <c r="B5" s="23"/>
      <c r="C5" s="23"/>
      <c r="D5" s="23"/>
      <c r="E5" s="23"/>
      <c r="F5" s="23"/>
      <c r="G5" s="16"/>
      <c r="H5" s="16"/>
      <c r="I5" s="16"/>
      <c r="J5" s="17"/>
      <c r="K5" s="18"/>
      <c r="L5" s="19"/>
    </row>
    <row r="6" spans="1:12" s="5" customFormat="1" ht="22.5" customHeight="1" thickBot="1">
      <c r="A6" s="38"/>
      <c r="B6" s="85"/>
      <c r="C6" s="85"/>
      <c r="D6" s="85"/>
      <c r="E6" s="85"/>
      <c r="F6" s="85"/>
      <c r="G6" s="85"/>
      <c r="H6" s="36"/>
      <c r="I6" s="36"/>
      <c r="J6" s="36"/>
      <c r="K6" s="36"/>
      <c r="L6" s="39"/>
    </row>
    <row r="7" spans="1:13" s="5" customFormat="1" ht="31.5" customHeight="1" thickBot="1">
      <c r="A7" s="38"/>
      <c r="B7" s="110"/>
      <c r="C7" s="110"/>
      <c r="D7" s="86" t="s">
        <v>106</v>
      </c>
      <c r="E7" s="86" t="s">
        <v>107</v>
      </c>
      <c r="F7" s="86" t="s">
        <v>108</v>
      </c>
      <c r="G7" s="86" t="s">
        <v>109</v>
      </c>
      <c r="H7" s="36"/>
      <c r="I7" s="36"/>
      <c r="J7" s="36"/>
      <c r="K7" s="36"/>
      <c r="L7" s="39"/>
      <c r="M7" s="41"/>
    </row>
    <row r="8" spans="1:13" s="5" customFormat="1" ht="22.5" customHeight="1">
      <c r="A8" s="38"/>
      <c r="B8" s="111" t="s">
        <v>95</v>
      </c>
      <c r="C8" s="111"/>
      <c r="D8" s="36">
        <v>8</v>
      </c>
      <c r="E8" s="40">
        <v>5.6</v>
      </c>
      <c r="F8" s="36">
        <v>3</v>
      </c>
      <c r="G8" s="40">
        <v>0.2</v>
      </c>
      <c r="H8" s="36"/>
      <c r="I8" s="36"/>
      <c r="J8" s="36"/>
      <c r="K8" s="36"/>
      <c r="L8" s="39"/>
      <c r="M8" s="41"/>
    </row>
    <row r="9" spans="1:13" s="5" customFormat="1" ht="22.5" customHeight="1">
      <c r="A9" s="38"/>
      <c r="B9" s="111" t="s">
        <v>96</v>
      </c>
      <c r="C9" s="111"/>
      <c r="D9" s="36">
        <v>12</v>
      </c>
      <c r="E9" s="40">
        <v>8.4</v>
      </c>
      <c r="F9" s="40">
        <v>2.5</v>
      </c>
      <c r="G9" s="40">
        <v>0.2</v>
      </c>
      <c r="H9" s="36"/>
      <c r="I9" s="36"/>
      <c r="J9" s="36"/>
      <c r="K9" s="36"/>
      <c r="L9" s="39"/>
      <c r="M9" s="41"/>
    </row>
    <row r="10" spans="1:13" s="5" customFormat="1" ht="22.5" customHeight="1">
      <c r="A10" s="38"/>
      <c r="B10" s="111" t="s">
        <v>97</v>
      </c>
      <c r="C10" s="111"/>
      <c r="D10" s="36">
        <v>10</v>
      </c>
      <c r="E10" s="40">
        <v>7</v>
      </c>
      <c r="F10" s="40">
        <v>4.5</v>
      </c>
      <c r="G10" s="40">
        <v>0.3</v>
      </c>
      <c r="H10" s="37"/>
      <c r="I10" s="37"/>
      <c r="J10" s="37"/>
      <c r="K10" s="36"/>
      <c r="L10" s="39"/>
      <c r="M10" s="41"/>
    </row>
    <row r="11" spans="1:18" s="6" customFormat="1" ht="22.5" customHeight="1">
      <c r="A11" s="38"/>
      <c r="B11" s="111" t="s">
        <v>98</v>
      </c>
      <c r="C11" s="111"/>
      <c r="D11" s="36">
        <v>5</v>
      </c>
      <c r="E11" s="40">
        <v>3.5</v>
      </c>
      <c r="F11" s="40">
        <v>4.5</v>
      </c>
      <c r="G11" s="40">
        <v>0.3</v>
      </c>
      <c r="H11" s="37"/>
      <c r="I11" s="37"/>
      <c r="J11" s="37"/>
      <c r="K11" s="36"/>
      <c r="L11" s="39"/>
      <c r="M11" s="41"/>
      <c r="N11" s="5"/>
      <c r="O11" s="5"/>
      <c r="P11" s="5"/>
      <c r="Q11" s="5"/>
      <c r="R11" s="5"/>
    </row>
    <row r="12" spans="1:18" s="6" customFormat="1" ht="22.5" customHeight="1">
      <c r="A12" s="38"/>
      <c r="B12" s="111" t="s">
        <v>99</v>
      </c>
      <c r="C12" s="111"/>
      <c r="D12" s="36">
        <v>5</v>
      </c>
      <c r="E12" s="40">
        <v>3.5</v>
      </c>
      <c r="F12" s="36">
        <v>6</v>
      </c>
      <c r="G12" s="40">
        <v>0.4</v>
      </c>
      <c r="H12" s="37"/>
      <c r="I12" s="37"/>
      <c r="J12" s="37"/>
      <c r="K12" s="36"/>
      <c r="L12" s="39"/>
      <c r="M12" s="41"/>
      <c r="N12" s="5"/>
      <c r="O12" s="5"/>
      <c r="P12" s="5"/>
      <c r="Q12" s="5"/>
      <c r="R12" s="5"/>
    </row>
    <row r="13" spans="1:18" s="6" customFormat="1" ht="22.5" customHeight="1">
      <c r="A13" s="38"/>
      <c r="B13" s="111" t="s">
        <v>100</v>
      </c>
      <c r="C13" s="111"/>
      <c r="D13" s="36">
        <v>5</v>
      </c>
      <c r="E13" s="40">
        <v>3.5</v>
      </c>
      <c r="F13" s="36">
        <v>5</v>
      </c>
      <c r="G13" s="40">
        <v>0.4</v>
      </c>
      <c r="H13" s="37"/>
      <c r="I13" s="37"/>
      <c r="J13" s="37"/>
      <c r="K13" s="36"/>
      <c r="L13" s="39"/>
      <c r="M13" s="41"/>
      <c r="N13" s="5"/>
      <c r="O13" s="5"/>
      <c r="P13" s="5"/>
      <c r="Q13" s="5"/>
      <c r="R13" s="5"/>
    </row>
    <row r="14" spans="1:18" s="6" customFormat="1" ht="22.5" customHeight="1">
      <c r="A14" s="38"/>
      <c r="B14" s="111" t="s">
        <v>101</v>
      </c>
      <c r="C14" s="111"/>
      <c r="D14" s="36">
        <v>12</v>
      </c>
      <c r="E14" s="40">
        <v>8.4</v>
      </c>
      <c r="F14" s="36">
        <v>5</v>
      </c>
      <c r="G14" s="40">
        <v>0.4</v>
      </c>
      <c r="H14" s="5"/>
      <c r="I14" s="5"/>
      <c r="J14" s="5"/>
      <c r="K14" s="36"/>
      <c r="L14" s="39"/>
      <c r="M14" s="41"/>
      <c r="N14" s="5"/>
      <c r="O14" s="5"/>
      <c r="P14" s="5"/>
      <c r="Q14" s="5"/>
      <c r="R14" s="5"/>
    </row>
    <row r="15" spans="1:18" s="6" customFormat="1" ht="22.5" customHeight="1">
      <c r="A15" s="38"/>
      <c r="B15" s="111" t="s">
        <v>102</v>
      </c>
      <c r="C15" s="111"/>
      <c r="D15" s="36">
        <v>15</v>
      </c>
      <c r="E15" s="40">
        <v>10.5</v>
      </c>
      <c r="F15" s="36">
        <v>3</v>
      </c>
      <c r="G15" s="40">
        <v>0.2</v>
      </c>
      <c r="H15" s="59"/>
      <c r="I15" s="58"/>
      <c r="J15" s="58"/>
      <c r="K15" s="36"/>
      <c r="L15" s="39"/>
      <c r="M15" s="41"/>
      <c r="N15" s="5"/>
      <c r="O15" s="5"/>
      <c r="P15" s="5"/>
      <c r="Q15" s="5"/>
      <c r="R15" s="5"/>
    </row>
    <row r="16" spans="1:18" s="6" customFormat="1" ht="22.5" customHeight="1">
      <c r="A16" s="38"/>
      <c r="B16" s="111" t="s">
        <v>103</v>
      </c>
      <c r="C16" s="111"/>
      <c r="D16" s="36" t="s">
        <v>110</v>
      </c>
      <c r="E16" s="40" t="s">
        <v>111</v>
      </c>
      <c r="F16" s="40" t="s">
        <v>112</v>
      </c>
      <c r="G16" s="40" t="s">
        <v>113</v>
      </c>
      <c r="H16" s="5"/>
      <c r="I16" s="5"/>
      <c r="J16" s="5"/>
      <c r="K16" s="36"/>
      <c r="L16" s="39"/>
      <c r="M16" s="41"/>
      <c r="N16" s="5"/>
      <c r="O16" s="5"/>
      <c r="P16" s="5"/>
      <c r="Q16" s="5"/>
      <c r="R16" s="5"/>
    </row>
    <row r="17" spans="1:18" s="6" customFormat="1" ht="22.5" customHeight="1">
      <c r="A17" s="38"/>
      <c r="B17" s="111" t="s">
        <v>104</v>
      </c>
      <c r="C17" s="111"/>
      <c r="D17" s="36">
        <v>15</v>
      </c>
      <c r="E17" s="40">
        <v>10.5</v>
      </c>
      <c r="F17" s="36">
        <v>15</v>
      </c>
      <c r="G17" s="36">
        <v>1</v>
      </c>
      <c r="H17" s="5"/>
      <c r="I17" s="5"/>
      <c r="J17" s="5"/>
      <c r="K17" s="36"/>
      <c r="L17" s="39"/>
      <c r="M17" s="41"/>
      <c r="N17" s="5"/>
      <c r="O17" s="5"/>
      <c r="P17" s="5"/>
      <c r="Q17" s="5"/>
      <c r="R17" s="5"/>
    </row>
    <row r="18" spans="1:13" s="5" customFormat="1" ht="33" customHeight="1" thickBot="1">
      <c r="A18" s="38"/>
      <c r="B18" s="109" t="s">
        <v>105</v>
      </c>
      <c r="C18" s="109"/>
      <c r="D18" s="85">
        <v>30</v>
      </c>
      <c r="E18" s="85">
        <v>21</v>
      </c>
      <c r="F18" s="85">
        <v>5</v>
      </c>
      <c r="G18" s="87">
        <v>0.4</v>
      </c>
      <c r="K18" s="36"/>
      <c r="L18" s="39"/>
      <c r="M18" s="41"/>
    </row>
    <row r="19" spans="1:13" s="5" customFormat="1" ht="16.5" customHeight="1">
      <c r="A19" s="38"/>
      <c r="B19" s="61"/>
      <c r="C19" s="61"/>
      <c r="D19" s="61"/>
      <c r="E19" s="7"/>
      <c r="F19" s="7"/>
      <c r="G19" s="7"/>
      <c r="H19" s="7"/>
      <c r="I19" s="7"/>
      <c r="J19" s="7"/>
      <c r="K19" s="36"/>
      <c r="L19" s="39"/>
      <c r="M19" s="41"/>
    </row>
    <row r="20" spans="1:13" s="5" customFormat="1" ht="16.5" customHeight="1">
      <c r="A20" s="38"/>
      <c r="B20" s="51" t="s">
        <v>117</v>
      </c>
      <c r="C20" s="7"/>
      <c r="D20" s="7"/>
      <c r="E20" s="7"/>
      <c r="F20" s="7"/>
      <c r="G20" s="7"/>
      <c r="H20" s="7"/>
      <c r="I20" s="7"/>
      <c r="J20" s="7"/>
      <c r="K20" s="36"/>
      <c r="L20" s="39"/>
      <c r="M20" s="41"/>
    </row>
    <row r="21" spans="1:13" s="5" customFormat="1" ht="14.25" customHeight="1">
      <c r="A21" s="38"/>
      <c r="B21" s="97" t="s">
        <v>118</v>
      </c>
      <c r="K21" s="36"/>
      <c r="L21" s="39"/>
      <c r="M21" s="41"/>
    </row>
    <row r="22" spans="1:13" s="5" customFormat="1" ht="18.75" customHeight="1">
      <c r="A22" s="38"/>
      <c r="B22" s="97" t="s">
        <v>132</v>
      </c>
      <c r="F22" s="45"/>
      <c r="K22" s="36"/>
      <c r="L22" s="39"/>
      <c r="M22" s="41"/>
    </row>
    <row r="23" spans="1:13" s="5" customFormat="1" ht="18.75" customHeight="1">
      <c r="A23" s="38"/>
      <c r="F23" s="45"/>
      <c r="K23" s="36"/>
      <c r="L23" s="39"/>
      <c r="M23" s="41"/>
    </row>
    <row r="24" spans="1:13" s="5" customFormat="1" ht="18.75" customHeight="1">
      <c r="A24" s="38"/>
      <c r="K24" s="36"/>
      <c r="L24" s="39"/>
      <c r="M24" s="41"/>
    </row>
    <row r="25" spans="1:13" s="5" customFormat="1" ht="18.75" customHeight="1">
      <c r="A25" s="38"/>
      <c r="K25" s="36"/>
      <c r="L25" s="39"/>
      <c r="M25" s="41"/>
    </row>
    <row r="26" spans="1:13" s="5" customFormat="1" ht="18.75" customHeight="1">
      <c r="A26" s="38"/>
      <c r="K26" s="36"/>
      <c r="L26" s="39"/>
      <c r="M26" s="41"/>
    </row>
    <row r="27" spans="1:13" s="5" customFormat="1" ht="18.75" customHeight="1">
      <c r="A27" s="38"/>
      <c r="G27" s="63"/>
      <c r="H27" s="62"/>
      <c r="K27" s="36"/>
      <c r="L27" s="39"/>
      <c r="M27" s="41"/>
    </row>
    <row r="28" spans="1:14" s="5" customFormat="1" ht="15.75" customHeight="1">
      <c r="A28" s="38"/>
      <c r="F28" s="45"/>
      <c r="H28" s="52"/>
      <c r="K28" s="36"/>
      <c r="L28" s="39"/>
      <c r="M28" s="41"/>
      <c r="N28" s="41"/>
    </row>
    <row r="29" spans="1:12" s="5" customFormat="1" ht="15" customHeight="1">
      <c r="A29" s="38"/>
      <c r="C29" s="6"/>
      <c r="D29" s="6"/>
      <c r="E29" s="6"/>
      <c r="F29" s="50"/>
      <c r="H29" s="53"/>
      <c r="J29" s="64"/>
      <c r="K29" s="36"/>
      <c r="L29" s="39"/>
    </row>
    <row r="30" spans="1:12" s="5" customFormat="1" ht="15.75" customHeight="1">
      <c r="A30" s="38"/>
      <c r="B30" s="14"/>
      <c r="C30" s="14"/>
      <c r="D30" s="14"/>
      <c r="E30" s="14"/>
      <c r="F30" s="25"/>
      <c r="G30" s="14"/>
      <c r="H30" s="14"/>
      <c r="I30" s="14"/>
      <c r="J30" s="14"/>
      <c r="K30" s="36"/>
      <c r="L30" s="39"/>
    </row>
    <row r="31" spans="1:12" s="5" customFormat="1" ht="18.75" customHeight="1">
      <c r="A31" s="38"/>
      <c r="B31" s="51"/>
      <c r="C31" s="9"/>
      <c r="D31" s="9"/>
      <c r="E31" s="9"/>
      <c r="F31" s="21"/>
      <c r="G31" s="9"/>
      <c r="H31" s="9"/>
      <c r="I31" s="9"/>
      <c r="J31" s="9"/>
      <c r="K31" s="36"/>
      <c r="L31" s="39"/>
    </row>
    <row r="32" spans="1:12" s="5" customFormat="1" ht="18.75" customHeight="1">
      <c r="A32" s="38"/>
      <c r="B32" s="9"/>
      <c r="C32" s="9"/>
      <c r="D32" s="9"/>
      <c r="E32" s="9"/>
      <c r="F32" s="21"/>
      <c r="G32" s="9"/>
      <c r="H32" s="9"/>
      <c r="I32" s="9"/>
      <c r="J32" s="9"/>
      <c r="K32" s="36"/>
      <c r="L32" s="39"/>
    </row>
    <row r="33" spans="1:12" s="5" customFormat="1" ht="18.75" customHeight="1">
      <c r="A33" s="38"/>
      <c r="F33" s="45"/>
      <c r="J33" s="9"/>
      <c r="K33" s="36"/>
      <c r="L33" s="39"/>
    </row>
    <row r="34" spans="1:12" s="5" customFormat="1" ht="18.75" customHeight="1">
      <c r="A34" s="38"/>
      <c r="F34" s="45"/>
      <c r="J34" s="9"/>
      <c r="K34" s="36"/>
      <c r="L34" s="39"/>
    </row>
    <row r="35" spans="1:12" s="5" customFormat="1" ht="18.75" customHeight="1">
      <c r="A35" s="38"/>
      <c r="J35" s="9"/>
      <c r="K35" s="36"/>
      <c r="L35" s="39"/>
    </row>
    <row r="36" spans="1:12" s="5" customFormat="1" ht="18.75" customHeight="1">
      <c r="A36" s="38"/>
      <c r="J36" s="9"/>
      <c r="K36" s="36"/>
      <c r="L36" s="39"/>
    </row>
    <row r="37" spans="1:12" s="5" customFormat="1" ht="25.5" customHeight="1">
      <c r="A37" s="38"/>
      <c r="J37" s="9"/>
      <c r="K37" s="36"/>
      <c r="L37" s="39"/>
    </row>
    <row r="38" spans="1:12" s="5" customFormat="1" ht="22.5" customHeight="1">
      <c r="A38" s="38"/>
      <c r="G38" s="63"/>
      <c r="H38" s="62"/>
      <c r="J38" s="9"/>
      <c r="K38" s="36"/>
      <c r="L38" s="39"/>
    </row>
    <row r="39" spans="1:12" s="5" customFormat="1" ht="45" customHeight="1">
      <c r="A39" s="38"/>
      <c r="F39" s="52"/>
      <c r="H39" s="52"/>
      <c r="J39" s="9"/>
      <c r="K39" s="36"/>
      <c r="L39" s="39"/>
    </row>
    <row r="40" spans="1:12" s="5" customFormat="1" ht="15" customHeight="1">
      <c r="A40" s="38"/>
      <c r="C40" s="6"/>
      <c r="D40" s="6"/>
      <c r="E40" s="6"/>
      <c r="F40" s="53"/>
      <c r="H40" s="53"/>
      <c r="J40" s="9"/>
      <c r="K40" s="36"/>
      <c r="L40" s="39"/>
    </row>
    <row r="41" spans="1:12" s="5" customFormat="1" ht="16.5" customHeight="1">
      <c r="A41" s="38"/>
      <c r="B41" s="9"/>
      <c r="C41" s="9"/>
      <c r="D41" s="9"/>
      <c r="E41" s="9"/>
      <c r="F41" s="21"/>
      <c r="G41" s="9"/>
      <c r="H41" s="9"/>
      <c r="I41" s="9"/>
      <c r="J41" s="9"/>
      <c r="K41" s="36"/>
      <c r="L41" s="39"/>
    </row>
    <row r="42" spans="1:12" s="5" customFormat="1" ht="16.5" customHeight="1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9"/>
    </row>
    <row r="43" spans="1:12" s="5" customFormat="1" ht="16.5" customHeight="1">
      <c r="A43" s="38"/>
      <c r="K43" s="36"/>
      <c r="L43" s="39"/>
    </row>
    <row r="44" spans="1:12" s="5" customFormat="1" ht="16.5" customHeight="1">
      <c r="A44" s="38"/>
      <c r="K44" s="36"/>
      <c r="L44" s="39"/>
    </row>
    <row r="45" spans="1:12" s="5" customFormat="1" ht="15.75" customHeight="1">
      <c r="A45" s="38"/>
      <c r="K45" s="36"/>
      <c r="L45" s="39"/>
    </row>
    <row r="46" spans="1:12" s="8" customFormat="1" ht="16.5" customHeight="1">
      <c r="A46" s="38"/>
      <c r="K46" s="36"/>
      <c r="L46" s="39"/>
    </row>
    <row r="47" spans="1:12" s="5" customFormat="1" ht="16.5" customHeight="1">
      <c r="A47" s="27"/>
      <c r="K47" s="37"/>
      <c r="L47" s="28"/>
    </row>
    <row r="48" spans="1:12" s="5" customFormat="1" ht="16.5" customHeight="1">
      <c r="A48" s="26"/>
      <c r="K48" s="37"/>
      <c r="L48" s="29"/>
    </row>
    <row r="49" spans="1:12" s="5" customFormat="1" ht="16.5" customHeight="1" thickBot="1">
      <c r="A49" s="30"/>
      <c r="B49" s="60"/>
      <c r="C49" s="60"/>
      <c r="D49" s="60"/>
      <c r="E49" s="60"/>
      <c r="F49" s="60"/>
      <c r="G49" s="60"/>
      <c r="H49" s="60"/>
      <c r="I49" s="60"/>
      <c r="J49" s="60"/>
      <c r="K49" s="90"/>
      <c r="L49" s="91"/>
    </row>
    <row r="50" spans="1:12" s="5" customFormat="1" ht="18.75" customHeight="1">
      <c r="A50" s="24"/>
      <c r="K50" s="37"/>
      <c r="L50" s="12"/>
    </row>
    <row r="51" spans="1:12" s="5" customFormat="1" ht="20.25" customHeight="1">
      <c r="A51" s="24"/>
      <c r="L51" s="13"/>
    </row>
    <row r="52" spans="1:12" s="5" customFormat="1" ht="25.5" customHeight="1">
      <c r="A52" s="24"/>
      <c r="K52" s="58"/>
      <c r="L52" s="13"/>
    </row>
    <row r="53" spans="1:12" s="5" customFormat="1" ht="25.5" customHeight="1">
      <c r="A53" s="24"/>
      <c r="L53" s="13"/>
    </row>
    <row r="54" spans="1:12" s="5" customFormat="1" ht="25.5" customHeight="1">
      <c r="A54" s="24"/>
      <c r="L54" s="12"/>
    </row>
    <row r="55" spans="1:12" s="5" customFormat="1" ht="25.5" customHeight="1">
      <c r="A55" s="24"/>
      <c r="L55" s="12"/>
    </row>
    <row r="56" spans="1:12" s="7" customFormat="1" ht="25.5" customHeight="1">
      <c r="A56" s="24"/>
      <c r="L56" s="12"/>
    </row>
    <row r="57" spans="1:12" s="5" customFormat="1" ht="25.5" customHeight="1">
      <c r="A57" s="24"/>
      <c r="L57" s="12"/>
    </row>
    <row r="58" spans="1:12" s="5" customFormat="1" ht="25.5" customHeight="1">
      <c r="A58" s="24"/>
      <c r="L58" s="12"/>
    </row>
    <row r="59" spans="1:12" s="5" customFormat="1" ht="25.5" customHeight="1">
      <c r="A59" s="24"/>
      <c r="L59" s="12"/>
    </row>
    <row r="60" spans="1:12" s="5" customFormat="1" ht="25.5" customHeight="1">
      <c r="A60" s="24"/>
      <c r="L60" s="12"/>
    </row>
    <row r="61" spans="1:12" s="5" customFormat="1" ht="25.5" customHeight="1">
      <c r="A61" s="24"/>
      <c r="L61" s="12"/>
    </row>
    <row r="62" spans="1:12" s="5" customFormat="1" ht="25.5" customHeight="1">
      <c r="A62" s="20"/>
      <c r="L62" s="20"/>
    </row>
    <row r="63" spans="1:12" s="5" customFormat="1" ht="25.5" customHeight="1">
      <c r="A63" s="20"/>
      <c r="L63" s="11"/>
    </row>
    <row r="64" spans="1:12" s="5" customFormat="1" ht="25.5" customHeight="1">
      <c r="A64" s="20"/>
      <c r="L64" s="20"/>
    </row>
    <row r="65" spans="1:12" s="6" customFormat="1" ht="25.5" customHeight="1">
      <c r="A65" s="24"/>
      <c r="L65" s="20"/>
    </row>
    <row r="66" spans="1:12" s="7" customFormat="1" ht="25.5" customHeight="1">
      <c r="A66" s="14"/>
      <c r="K66" s="14"/>
      <c r="L66" s="14"/>
    </row>
    <row r="67" spans="1:12" ht="25.5" customHeight="1">
      <c r="A67" s="9"/>
      <c r="K67" s="9"/>
      <c r="L67" s="9"/>
    </row>
    <row r="68" spans="1:12" ht="25.5" customHeight="1">
      <c r="A68" s="9"/>
      <c r="K68" s="9"/>
      <c r="L68" s="9"/>
    </row>
    <row r="69" spans="1:12" ht="25.5" customHeight="1">
      <c r="A69" s="9"/>
      <c r="K69" s="9"/>
      <c r="L69" s="9"/>
    </row>
    <row r="70" spans="1:12" ht="25.5" customHeight="1">
      <c r="A70" s="9"/>
      <c r="K70" s="9"/>
      <c r="L70" s="9"/>
    </row>
    <row r="71" spans="1:12" ht="25.5" customHeight="1">
      <c r="A71" s="9"/>
      <c r="K71" s="9"/>
      <c r="L71" s="9"/>
    </row>
    <row r="72" spans="1:12" ht="25.5" customHeight="1">
      <c r="A72" s="9"/>
      <c r="K72" s="9"/>
      <c r="L72" s="9"/>
    </row>
    <row r="73" spans="1:12" ht="25.5" customHeight="1">
      <c r="A73" s="9"/>
      <c r="K73" s="9"/>
      <c r="L73" s="9"/>
    </row>
    <row r="74" spans="1:12" ht="25.5" customHeight="1">
      <c r="A74" s="9"/>
      <c r="K74" s="9"/>
      <c r="L74" s="9"/>
    </row>
    <row r="75" spans="1:12" ht="25.5" customHeight="1">
      <c r="A75" s="9"/>
      <c r="K75" s="9"/>
      <c r="L75" s="9"/>
    </row>
    <row r="76" spans="1:12" ht="25.5" customHeight="1">
      <c r="A76" s="9"/>
      <c r="K76" s="9"/>
      <c r="L76" s="9"/>
    </row>
    <row r="77" spans="1:12" ht="25.5" customHeight="1">
      <c r="A77" s="9"/>
      <c r="K77" s="9"/>
      <c r="L77" s="9"/>
    </row>
    <row r="78" spans="1:12" ht="25.5" customHeight="1">
      <c r="A78" s="9"/>
      <c r="B78" s="9"/>
      <c r="C78" s="9"/>
      <c r="D78" s="9"/>
      <c r="E78" s="9"/>
      <c r="F78" s="21"/>
      <c r="G78" s="9"/>
      <c r="H78" s="9"/>
      <c r="I78" s="9"/>
      <c r="J78" s="9"/>
      <c r="K78" s="9"/>
      <c r="L78" s="9"/>
    </row>
    <row r="79" spans="1:12" ht="25.5" customHeight="1">
      <c r="A79" s="9"/>
      <c r="B79" s="9"/>
      <c r="C79" s="9"/>
      <c r="D79" s="9"/>
      <c r="E79" s="9"/>
      <c r="F79" s="21"/>
      <c r="G79" s="9"/>
      <c r="H79" s="9"/>
      <c r="I79" s="9"/>
      <c r="J79" s="9"/>
      <c r="K79" s="9"/>
      <c r="L79" s="9"/>
    </row>
    <row r="80" spans="1:12" ht="25.5" customHeight="1">
      <c r="A80" s="9"/>
      <c r="B80" s="9"/>
      <c r="C80" s="9"/>
      <c r="D80" s="9"/>
      <c r="E80" s="9"/>
      <c r="F80" s="21"/>
      <c r="G80" s="9"/>
      <c r="H80" s="9"/>
      <c r="I80" s="9"/>
      <c r="J80" s="9"/>
      <c r="K80" s="9"/>
      <c r="L80" s="9"/>
    </row>
    <row r="81" spans="1:12" ht="25.5" customHeight="1">
      <c r="A81" s="9"/>
      <c r="B81" s="9"/>
      <c r="C81" s="9"/>
      <c r="D81" s="9"/>
      <c r="E81" s="9"/>
      <c r="F81" s="21"/>
      <c r="G81" s="9"/>
      <c r="H81" s="9"/>
      <c r="I81" s="9"/>
      <c r="J81" s="9"/>
      <c r="K81" s="9"/>
      <c r="L81" s="9"/>
    </row>
    <row r="82" spans="1:12" ht="25.5" customHeight="1">
      <c r="A82" s="9"/>
      <c r="B82" s="9"/>
      <c r="C82" s="9"/>
      <c r="D82" s="9"/>
      <c r="E82" s="9"/>
      <c r="F82" s="21"/>
      <c r="G82" s="9"/>
      <c r="H82" s="9"/>
      <c r="I82" s="9"/>
      <c r="J82" s="9"/>
      <c r="K82" s="9"/>
      <c r="L82" s="9"/>
    </row>
    <row r="83" spans="1:12" ht="25.5" customHeight="1">
      <c r="A83" s="9"/>
      <c r="B83" s="9"/>
      <c r="C83" s="9"/>
      <c r="D83" s="9"/>
      <c r="E83" s="9"/>
      <c r="F83" s="21"/>
      <c r="G83" s="9"/>
      <c r="H83" s="9"/>
      <c r="I83" s="9"/>
      <c r="J83" s="9"/>
      <c r="K83" s="9"/>
      <c r="L83" s="9"/>
    </row>
    <row r="84" spans="1:12" ht="25.5" customHeight="1">
      <c r="A84" s="9"/>
      <c r="B84" s="1"/>
      <c r="C84" s="1"/>
      <c r="D84" s="1"/>
      <c r="E84" s="1"/>
      <c r="F84" s="22"/>
      <c r="G84" s="9"/>
      <c r="H84" s="9"/>
      <c r="I84" s="9"/>
      <c r="J84" s="9"/>
      <c r="K84" s="9"/>
      <c r="L84" s="9"/>
    </row>
    <row r="85" spans="1:12" ht="25.5" customHeight="1">
      <c r="A85" s="9"/>
      <c r="B85" s="1"/>
      <c r="C85" s="1"/>
      <c r="D85" s="1"/>
      <c r="E85" s="1"/>
      <c r="F85" s="22"/>
      <c r="G85" s="9"/>
      <c r="H85" s="9"/>
      <c r="I85" s="9"/>
      <c r="J85" s="9"/>
      <c r="K85" s="9"/>
      <c r="L85" s="9"/>
    </row>
    <row r="86" spans="1:12" ht="25.5" customHeight="1">
      <c r="A86" s="9"/>
      <c r="B86" s="1"/>
      <c r="C86" s="1"/>
      <c r="D86" s="1"/>
      <c r="E86" s="1"/>
      <c r="F86" s="22"/>
      <c r="G86" s="9"/>
      <c r="H86" s="9"/>
      <c r="I86" s="9"/>
      <c r="J86" s="9"/>
      <c r="K86" s="9"/>
      <c r="L86" s="9"/>
    </row>
    <row r="87" spans="1:12" ht="25.5" customHeight="1">
      <c r="A87" s="9"/>
      <c r="B87" s="1"/>
      <c r="C87" s="1"/>
      <c r="D87" s="1"/>
      <c r="E87" s="1"/>
      <c r="F87" s="1"/>
      <c r="G87" s="9"/>
      <c r="H87" s="9"/>
      <c r="I87" s="9"/>
      <c r="J87" s="9"/>
      <c r="K87" s="9"/>
      <c r="L87" s="9"/>
    </row>
    <row r="88" spans="1:12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5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5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5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5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5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5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5.75">
      <c r="A2485" s="1"/>
      <c r="G2485" s="1"/>
      <c r="H2485" s="1"/>
      <c r="I2485" s="1"/>
      <c r="J2485" s="1"/>
      <c r="K2485" s="1"/>
      <c r="L2485" s="1"/>
    </row>
    <row r="2486" spans="1:12" ht="15.75">
      <c r="A2486" s="1"/>
      <c r="G2486" s="1"/>
      <c r="H2486" s="1"/>
      <c r="I2486" s="1"/>
      <c r="J2486" s="1"/>
      <c r="K2486" s="1"/>
      <c r="L2486" s="1"/>
    </row>
    <row r="2487" spans="1:12" ht="15.75">
      <c r="A2487" s="1"/>
      <c r="G2487" s="1"/>
      <c r="H2487" s="1"/>
      <c r="I2487" s="1"/>
      <c r="J2487" s="1"/>
      <c r="K2487" s="1"/>
      <c r="L2487" s="1"/>
    </row>
    <row r="2488" spans="1:12" ht="15.75">
      <c r="A2488" s="1"/>
      <c r="G2488" s="1"/>
      <c r="H2488" s="1"/>
      <c r="I2488" s="1"/>
      <c r="J2488" s="1"/>
      <c r="K2488" s="1"/>
      <c r="L2488" s="1"/>
    </row>
  </sheetData>
  <sheetProtection/>
  <mergeCells count="13">
    <mergeCell ref="B16:C16"/>
    <mergeCell ref="B17:C17"/>
    <mergeCell ref="A1:L1"/>
    <mergeCell ref="B18:C18"/>
    <mergeCell ref="B7:C7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5" right="0.25" top="0" bottom="0.25" header="0.34" footer="0.5"/>
  <pageSetup fitToHeight="0" fitToWidth="1" horizontalDpi="600" verticalDpi="600" orientation="portrait" paperSize="9" scale="67" r:id="rId1"/>
  <headerFooter alignWithMargins="0">
    <oddHeader xml:space="preserve">&amp;R </oddHeader>
    <oddFooter>&amp;LPRC-EN-04 (F1) Rev1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Al-Handasah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amgad abadir</dc:creator>
  <cp:keywords/>
  <dc:description/>
  <cp:lastModifiedBy>160745</cp:lastModifiedBy>
  <cp:lastPrinted>2022-02-17T09:28:21Z</cp:lastPrinted>
  <dcterms:created xsi:type="dcterms:W3CDTF">2002-12-14T09:46:44Z</dcterms:created>
  <dcterms:modified xsi:type="dcterms:W3CDTF">2022-02-17T09:29:14Z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0x010100DDCBE6A2197AE046AF48313131268301</vt:lpwstr>
  </property>
</Properties>
</file>