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80" windowHeight="9345" tabRatio="681" firstSheet="9" activeTab="11"/>
  </bookViews>
  <sheets>
    <sheet name="summary" sheetId="1" r:id="rId1"/>
    <sheet name="(1) Ext 8&quot; HCB w-plst" sheetId="2" r:id="rId2"/>
    <sheet name="(2) Ext 6&quot; HCB w-plst " sheetId="3" r:id="rId3"/>
    <sheet name="(3) Ext 8&quot; HCB w-plst &amp; placo" sheetId="4" r:id="rId4"/>
    <sheet name="(4) Ext 6&quot; HCB w-plst &amp; placo " sheetId="5" r:id="rId5"/>
    <sheet name="(5) Ext 8&quot;HCB w-marble &amp; placo" sheetId="6" r:id="rId6"/>
    <sheet name="(6)Ext 6&quot;HCB w-marble &amp; placo " sheetId="7" r:id="rId7"/>
    <sheet name="(7)Ext 8&quot;conc. w-plst" sheetId="8" r:id="rId8"/>
    <sheet name="(8)Ext 6&quot;conc. w-plst" sheetId="9" r:id="rId9"/>
    <sheet name="(9)Ext 8&quot;conc. w-plst &amp;placo" sheetId="10" r:id="rId10"/>
    <sheet name="(10)Ext 6&quot;conc. w-plst &amp; placo" sheetId="11" r:id="rId11"/>
    <sheet name="(11)Ext 8&quot;conc. w-marble &amp;placo" sheetId="12" r:id="rId12"/>
    <sheet name="(12)Ext 6&quot;conc. w-marble &amp;placo" sheetId="13" r:id="rId13"/>
    <sheet name="(13) Ext double 6&quot; HCB w-ins. " sheetId="14" r:id="rId14"/>
    <sheet name="(14) Ext double 6&quot; HCB w-airgap" sheetId="15" r:id="rId15"/>
    <sheet name="(15)sandw. wall w-ins. &amp;marble" sheetId="16" r:id="rId16"/>
    <sheet name="(16)sandw. wall w-air. &amp;marble " sheetId="17" r:id="rId17"/>
    <sheet name="(17)Int 4&quot;HCB w-plst" sheetId="18" r:id="rId18"/>
    <sheet name="(18)Int 6&quot;HCB w-plst " sheetId="19" r:id="rId19"/>
    <sheet name="(19)Int 8&quot;HCB w-plst " sheetId="20" r:id="rId20"/>
    <sheet name="(20)Int 4&quot;con. w-plst " sheetId="21" r:id="rId21"/>
    <sheet name="(21)Int 6&quot;con. w-plst" sheetId="22" r:id="rId22"/>
    <sheet name="(22)Int 8&quot;con. w-plst" sheetId="23" r:id="rId23"/>
    <sheet name="(23)Int gyps. part." sheetId="24" r:id="rId24"/>
    <sheet name="(24) Int double 4&quot; HCB w-airgap" sheetId="25" r:id="rId25"/>
    <sheet name="(25) Int double 6&quot; HCB w-airgap" sheetId="26" r:id="rId26"/>
    <sheet name="(26) Int double 4&quot; con w-airgap" sheetId="27" r:id="rId27"/>
    <sheet name="(27) Int double 6&quot; con w-aigap" sheetId="28" r:id="rId28"/>
    <sheet name="(28)hordi ceiling" sheetId="29" r:id="rId29"/>
    <sheet name="(29)solid slab ceiling " sheetId="30" r:id="rId30"/>
    <sheet name="(30)hordi floor" sheetId="31" r:id="rId31"/>
    <sheet name="(31)solid slab floor" sheetId="32" r:id="rId32"/>
    <sheet name="(32)hordi  insulated roof" sheetId="33" r:id="rId33"/>
    <sheet name="(33)concrete insulated roof" sheetId="34" r:id="rId34"/>
  </sheets>
  <definedNames/>
  <calcPr fullCalcOnLoad="1"/>
</workbook>
</file>

<file path=xl/sharedStrings.xml><?xml version="1.0" encoding="utf-8"?>
<sst xmlns="http://schemas.openxmlformats.org/spreadsheetml/2006/main" count="964" uniqueCount="93">
  <si>
    <t>Serial no.</t>
  </si>
  <si>
    <t>Material Description</t>
  </si>
  <si>
    <t>-</t>
  </si>
  <si>
    <t>cement plaster, sand aggregate</t>
  </si>
  <si>
    <t>hollow concrete block</t>
  </si>
  <si>
    <t>inside air film(still air, vertical)</t>
  </si>
  <si>
    <t>outside air film (moving air, vertical)</t>
  </si>
  <si>
    <t>R   =</t>
  </si>
  <si>
    <t>concrete (sand and gravel)</t>
  </si>
  <si>
    <t>gypsum wallboard</t>
  </si>
  <si>
    <t xml:space="preserve">nonreflective air space </t>
  </si>
  <si>
    <t>At framing</t>
  </si>
  <si>
    <t>(framing) nominal 2"x 4" wood stud</t>
  </si>
  <si>
    <t>(Ext) 8" HCB with 3/4"plaster each side</t>
  </si>
  <si>
    <t>(Ext) 8" concrete with 3/4"plaster each side</t>
  </si>
  <si>
    <t>(Int) 6" concrete with 3/4"plaster each side</t>
  </si>
  <si>
    <t>(Int) 8" concrete with 3/4"plaster each side</t>
  </si>
  <si>
    <t>(Ext) 6" HCB with 3/4"plaster each side</t>
  </si>
  <si>
    <t>Gypsum board (density 50)</t>
  </si>
  <si>
    <t xml:space="preserve">(Ext) 8" HCB with 1.2" mortar, 3/4" marble outside, and 1.2" polystyrene, 0.8" gypsum board inside (Placo board) </t>
  </si>
  <si>
    <t>(Ext) 6" HCB with 3/4"plaster outside, and 1.2" polystyrene, 0.8" gypsum board inside(Placo board)</t>
  </si>
  <si>
    <t>(Ext) 8" HCB with 3/4"plaster outside, and 1.2" polystyrene, 0.8" gypsum board inside(Placo board)</t>
  </si>
  <si>
    <t>mortar</t>
  </si>
  <si>
    <t xml:space="preserve">marble (like terrazo) </t>
  </si>
  <si>
    <t xml:space="preserve">(Ext) 6" HCB with 1.2" mortar, 3/4" marble outside, and 1.2" polystyrene, 0.8" gypsum board inside (Placo board) </t>
  </si>
  <si>
    <t>(Ext) 6" concrete with 3/4"plaster each side</t>
  </si>
  <si>
    <t>(Ext) 8" concrete with 3/4"plaster outside, and 1.2" polystyrene, 0.8" gypsum board inside(Placo board)</t>
  </si>
  <si>
    <t>(Ext) 6" concrete with 3/4"plaster outside, and 1.2" polystyrene, 0.8" gypsum board inside(Placo board)</t>
  </si>
  <si>
    <t>concrete (sand &amp;gravel)</t>
  </si>
  <si>
    <t xml:space="preserve">(Ext) 8" concrete with 1.2" mortar, 3/4" marble outside, and 1.2" polystyrene, 0.8" gypsum board inside (Placo) </t>
  </si>
  <si>
    <t xml:space="preserve">(Ext) 6" concrete with 1.2" mortar, 3/4" marble outside, and 1.2" polystyrene, 0.8" gypsum board inside (Placo) </t>
  </si>
  <si>
    <t>concrete (sand &amp; gravel)</t>
  </si>
  <si>
    <r>
      <t>with 10% framing, U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2"/>
      </rPr>
      <t>=0.9(0.322) + 0.1(0.151) =</t>
    </r>
  </si>
  <si>
    <r>
      <t>U -Btu/(hr)(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F)(ft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</si>
  <si>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t>(Int) 4" concrete with 3/4"plaster each side</t>
  </si>
  <si>
    <t>(Int) 4"HCB with 3/4" plaster each side</t>
  </si>
  <si>
    <t>(Int) 6"HCB with 3/4" plaster each side</t>
  </si>
  <si>
    <t>(Int) 8"HCB with 3/4" plaster each side</t>
  </si>
  <si>
    <t>(Int) double 1/2"Gypsum wallboard partition with 3.5"air-gap</t>
  </si>
  <si>
    <t>(Int) double 6" HCB with  2" air-gap in between, and 3/4"plaster each side (sandwich wall)</t>
  </si>
  <si>
    <t>(Ext) double 6" HCB with  2" air-gap in between,1.2" mortar &amp; 3/4" marble outside, and 3/4"plst inside (sandwich wall)</t>
  </si>
  <si>
    <t>(Ext) double 6" HCB with  2" polyst. in between,1.2" mortar &amp; 3/4" marble outside, and 3/4"plst inside (sandwich wall)</t>
  </si>
  <si>
    <t>(Ext) double 6" HCB with  2" air-gap in between, and 3/4"plaster each side (sandwich wall)</t>
  </si>
  <si>
    <t>(Ext) double 6" HCB with  2" polysterene in between, and 3/4"plaster each side (sandwich wall)</t>
  </si>
  <si>
    <t>(Int) double 4" HCB with  2" air-gap in between, and 3/4"plaster each side (sandwich wall)</t>
  </si>
  <si>
    <t>(Int) double 4" concrete with  2" air-gap in between, and 3/4"plaster each side (sandwich wall)</t>
  </si>
  <si>
    <t>(Int) double 6" concrete with  2" air-gap in between, and 3/4"plaster each side (sandwich wall)</t>
  </si>
  <si>
    <t>concrete(sand &amp; gravel)</t>
  </si>
  <si>
    <t>polystyrene, smooth suface,(density 2.2)</t>
  </si>
  <si>
    <t>inside air film(still air, horizontal)</t>
  </si>
  <si>
    <t>terrazo</t>
  </si>
  <si>
    <t>sand</t>
  </si>
  <si>
    <t>concrete</t>
  </si>
  <si>
    <t>plaster</t>
  </si>
  <si>
    <t>At hordi blocks</t>
  </si>
  <si>
    <t xml:space="preserve">between hordis </t>
  </si>
  <si>
    <t>hordi block width=</t>
  </si>
  <si>
    <t>conc. width between hordis=</t>
  </si>
  <si>
    <t>(ceiling) 1"terrazo, 1"mortar, 2"sand, 8" solid slab concrete, and 3/4"internal plaster</t>
  </si>
  <si>
    <t>(floor) 1"terrazo, 1"mortar, 2"sand, 8" solid slab concrete, and 3/4"internal plaster</t>
  </si>
  <si>
    <t>hordi concrete blocks</t>
  </si>
  <si>
    <t>hordi concreteblocks</t>
  </si>
  <si>
    <t>(floor) 1"terrazo, 1"mortar, 2"sand, 2.4"concrete, 5.6"hordi concrete blocks, and 3/4"internal plaster</t>
  </si>
  <si>
    <t>(ceiling) 1"terrazo, 1"mortar, 2"sand, 2.4"concrete, 5.6"hordi concrete blocks,and 3/4"internal plaster</t>
  </si>
  <si>
    <t>(roof) 0.8"screed, 2"polysterene, water proofing, 2.4" concrete, 5.6" hordi concrete blocks, 3/4"internal plastering</t>
  </si>
  <si>
    <t>(roof) 0.8"screed, 2"polysterene, water proofing, 8"concrete,and 3/4" internal plastering</t>
  </si>
  <si>
    <t>outside air film(moving air, horizontal)</t>
  </si>
  <si>
    <t>screed</t>
  </si>
  <si>
    <t>water proofing &amp; paints</t>
  </si>
  <si>
    <t>unshaded single exterior clear glass</t>
  </si>
  <si>
    <t xml:space="preserve">unshaded insulated double 1/4" glass, with 1/2" air-gap </t>
  </si>
  <si>
    <t xml:space="preserve">unshaded insulated triple 1/4" glass, with 1/4" air-gaps </t>
  </si>
  <si>
    <t>Th.(in.)</t>
  </si>
  <si>
    <t>Res./in</t>
  </si>
  <si>
    <t>S.no.</t>
  </si>
  <si>
    <r>
      <t>Weight 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</si>
  <si>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Density Lb/ft</t>
    </r>
    <r>
      <rPr>
        <vertAlign val="superscript"/>
        <sz val="10"/>
        <rFont val="Arial"/>
        <family val="2"/>
      </rPr>
      <t>3</t>
    </r>
  </si>
  <si>
    <r>
      <t xml:space="preserve"> Total weight Lb/ft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</si>
  <si>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t>Th. (in.)</t>
  </si>
  <si>
    <t>Bet. framing</t>
  </si>
  <si>
    <r>
      <t>Weight - 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</si>
  <si>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with 10% framing, WT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2"/>
      </rPr>
      <t>=0.9(4.16) + 0.1(19.49) =</t>
    </r>
  </si>
  <si>
    <r>
      <t>total weight Lb/ft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</si>
  <si>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 xml:space="preserve"> Overall U -Btu/(hr)(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F)(ft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=</t>
    </r>
  </si>
  <si>
    <r>
      <t>U  Btu/(hr)(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</si>
  <si>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r>
      <t>Weight  Lb/ft</t>
    </r>
    <r>
      <rPr>
        <b/>
        <vertAlign val="superscript"/>
        <sz val="10"/>
        <rFont val="Arial"/>
        <family val="2"/>
      </rPr>
      <t>2</t>
    </r>
  </si>
  <si>
    <r>
      <t>R (hr)(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)/Btu</t>
    </r>
  </si>
  <si>
    <r>
      <t>R  (hr)(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)/Btu</t>
    </r>
  </si>
  <si>
    <r>
      <t>R- (hr)(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)/Btu</t>
    </r>
  </si>
  <si>
    <t>Pre-fabricated curtain type walls</t>
  </si>
  <si>
    <t>Non-reflective air space</t>
  </si>
  <si>
    <t>glass</t>
  </si>
  <si>
    <t>overall heat transmission coefficient "U" for Wall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</si>
</sst>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0" fillId="0" borderId="36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12</xdr:row>
      <xdr:rowOff>19050</xdr:rowOff>
    </xdr:from>
    <xdr:to>
      <xdr:col>5</xdr:col>
      <xdr:colOff>895350</xdr:colOff>
      <xdr:row>30</xdr:row>
      <xdr:rowOff>133350</xdr:rowOff>
    </xdr:to>
    <xdr:pic>
      <xdr:nvPicPr>
        <xdr:cNvPr id="1" name="Picture 5" descr="walltes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0"/>
          <a:ext cx="45910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12</xdr:row>
      <xdr:rowOff>38100</xdr:rowOff>
    </xdr:from>
    <xdr:to>
      <xdr:col>5</xdr:col>
      <xdr:colOff>923925</xdr:colOff>
      <xdr:row>30</xdr:row>
      <xdr:rowOff>142875</xdr:rowOff>
    </xdr:to>
    <xdr:pic>
      <xdr:nvPicPr>
        <xdr:cNvPr id="1" name="Picture 1" descr="wallte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38375"/>
          <a:ext cx="46672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23</xdr:row>
      <xdr:rowOff>0</xdr:rowOff>
    </xdr:from>
    <xdr:to>
      <xdr:col>5</xdr:col>
      <xdr:colOff>838200</xdr:colOff>
      <xdr:row>41</xdr:row>
      <xdr:rowOff>85725</xdr:rowOff>
    </xdr:to>
    <xdr:pic>
      <xdr:nvPicPr>
        <xdr:cNvPr id="1" name="Picture 1" descr="walltes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971925"/>
          <a:ext cx="46672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13</xdr:row>
      <xdr:rowOff>19050</xdr:rowOff>
    </xdr:from>
    <xdr:to>
      <xdr:col>5</xdr:col>
      <xdr:colOff>895350</xdr:colOff>
      <xdr:row>31</xdr:row>
      <xdr:rowOff>104775</xdr:rowOff>
    </xdr:to>
    <xdr:pic>
      <xdr:nvPicPr>
        <xdr:cNvPr id="1" name="Picture 1" descr="walltes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81250"/>
          <a:ext cx="46672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13</xdr:row>
      <xdr:rowOff>19050</xdr:rowOff>
    </xdr:from>
    <xdr:to>
      <xdr:col>6</xdr:col>
      <xdr:colOff>0</xdr:colOff>
      <xdr:row>29</xdr:row>
      <xdr:rowOff>161925</xdr:rowOff>
    </xdr:to>
    <xdr:pic>
      <xdr:nvPicPr>
        <xdr:cNvPr id="1" name="Picture 1" descr="walltes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0"/>
          <a:ext cx="46958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14</xdr:row>
      <xdr:rowOff>28575</xdr:rowOff>
    </xdr:from>
    <xdr:to>
      <xdr:col>5</xdr:col>
      <xdr:colOff>933450</xdr:colOff>
      <xdr:row>31</xdr:row>
      <xdr:rowOff>47625</xdr:rowOff>
    </xdr:to>
    <xdr:pic>
      <xdr:nvPicPr>
        <xdr:cNvPr id="1" name="Picture 1" descr="walltest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527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14</xdr:row>
      <xdr:rowOff>38100</xdr:rowOff>
    </xdr:from>
    <xdr:to>
      <xdr:col>5</xdr:col>
      <xdr:colOff>914400</xdr:colOff>
      <xdr:row>31</xdr:row>
      <xdr:rowOff>19050</xdr:rowOff>
    </xdr:to>
    <xdr:pic>
      <xdr:nvPicPr>
        <xdr:cNvPr id="1" name="Picture 1" descr="walltes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0"/>
          <a:ext cx="46672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14</xdr:row>
      <xdr:rowOff>38100</xdr:rowOff>
    </xdr:from>
    <xdr:to>
      <xdr:col>5</xdr:col>
      <xdr:colOff>904875</xdr:colOff>
      <xdr:row>31</xdr:row>
      <xdr:rowOff>57150</xdr:rowOff>
    </xdr:to>
    <xdr:pic>
      <xdr:nvPicPr>
        <xdr:cNvPr id="1" name="Picture 1" descr="walltest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562225"/>
          <a:ext cx="46767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28575</xdr:rowOff>
    </xdr:from>
    <xdr:to>
      <xdr:col>5</xdr:col>
      <xdr:colOff>933450</xdr:colOff>
      <xdr:row>30</xdr:row>
      <xdr:rowOff>152400</xdr:rowOff>
    </xdr:to>
    <xdr:pic>
      <xdr:nvPicPr>
        <xdr:cNvPr id="1" name="Picture 2" descr="walltes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66925"/>
          <a:ext cx="46196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28575</xdr:rowOff>
    </xdr:from>
    <xdr:to>
      <xdr:col>5</xdr:col>
      <xdr:colOff>933450</xdr:colOff>
      <xdr:row>30</xdr:row>
      <xdr:rowOff>133350</xdr:rowOff>
    </xdr:to>
    <xdr:pic>
      <xdr:nvPicPr>
        <xdr:cNvPr id="1" name="Picture 1" descr="walltes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66925"/>
          <a:ext cx="46101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38100</xdr:rowOff>
    </xdr:from>
    <xdr:to>
      <xdr:col>5</xdr:col>
      <xdr:colOff>923925</xdr:colOff>
      <xdr:row>30</xdr:row>
      <xdr:rowOff>161925</xdr:rowOff>
    </xdr:to>
    <xdr:pic>
      <xdr:nvPicPr>
        <xdr:cNvPr id="1" name="Picture 1" descr="walltes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6450"/>
          <a:ext cx="46005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11</xdr:row>
      <xdr:rowOff>38100</xdr:rowOff>
    </xdr:from>
    <xdr:to>
      <xdr:col>5</xdr:col>
      <xdr:colOff>904875</xdr:colOff>
      <xdr:row>29</xdr:row>
      <xdr:rowOff>133350</xdr:rowOff>
    </xdr:to>
    <xdr:pic>
      <xdr:nvPicPr>
        <xdr:cNvPr id="1" name="Picture 4" descr="walltes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76450"/>
          <a:ext cx="46005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38100</xdr:rowOff>
    </xdr:from>
    <xdr:to>
      <xdr:col>5</xdr:col>
      <xdr:colOff>885825</xdr:colOff>
      <xdr:row>29</xdr:row>
      <xdr:rowOff>123825</xdr:rowOff>
    </xdr:to>
    <xdr:pic>
      <xdr:nvPicPr>
        <xdr:cNvPr id="1" name="Picture 1" descr="walltes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6450"/>
          <a:ext cx="45529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28575</xdr:rowOff>
    </xdr:from>
    <xdr:to>
      <xdr:col>5</xdr:col>
      <xdr:colOff>904875</xdr:colOff>
      <xdr:row>29</xdr:row>
      <xdr:rowOff>152400</xdr:rowOff>
    </xdr:to>
    <xdr:pic>
      <xdr:nvPicPr>
        <xdr:cNvPr id="1" name="Picture 1" descr="walltes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66925"/>
          <a:ext cx="45910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28575</xdr:rowOff>
    </xdr:from>
    <xdr:to>
      <xdr:col>5</xdr:col>
      <xdr:colOff>904875</xdr:colOff>
      <xdr:row>29</xdr:row>
      <xdr:rowOff>152400</xdr:rowOff>
    </xdr:to>
    <xdr:pic>
      <xdr:nvPicPr>
        <xdr:cNvPr id="1" name="Picture 1" descr="walltes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66925"/>
          <a:ext cx="45815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28575</xdr:rowOff>
    </xdr:from>
    <xdr:to>
      <xdr:col>7</xdr:col>
      <xdr:colOff>447675</xdr:colOff>
      <xdr:row>33</xdr:row>
      <xdr:rowOff>104775</xdr:rowOff>
    </xdr:to>
    <xdr:pic>
      <xdr:nvPicPr>
        <xdr:cNvPr id="1" name="Picture 1" descr="walltest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924175"/>
          <a:ext cx="48387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38100</xdr:rowOff>
    </xdr:from>
    <xdr:to>
      <xdr:col>5</xdr:col>
      <xdr:colOff>914400</xdr:colOff>
      <xdr:row>31</xdr:row>
      <xdr:rowOff>47625</xdr:rowOff>
    </xdr:to>
    <xdr:pic>
      <xdr:nvPicPr>
        <xdr:cNvPr id="1" name="Picture 1" descr="walltest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400300"/>
          <a:ext cx="46958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13</xdr:row>
      <xdr:rowOff>28575</xdr:rowOff>
    </xdr:from>
    <xdr:to>
      <xdr:col>5</xdr:col>
      <xdr:colOff>895350</xdr:colOff>
      <xdr:row>31</xdr:row>
      <xdr:rowOff>38100</xdr:rowOff>
    </xdr:to>
    <xdr:pic>
      <xdr:nvPicPr>
        <xdr:cNvPr id="1" name="Picture 1" descr="walltest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90775"/>
          <a:ext cx="46577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14</xdr:row>
      <xdr:rowOff>38100</xdr:rowOff>
    </xdr:from>
    <xdr:to>
      <xdr:col>5</xdr:col>
      <xdr:colOff>914400</xdr:colOff>
      <xdr:row>32</xdr:row>
      <xdr:rowOff>47625</xdr:rowOff>
    </xdr:to>
    <xdr:pic>
      <xdr:nvPicPr>
        <xdr:cNvPr id="1" name="Picture 1" descr="walltest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62225"/>
          <a:ext cx="47053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13</xdr:row>
      <xdr:rowOff>38100</xdr:rowOff>
    </xdr:from>
    <xdr:to>
      <xdr:col>5</xdr:col>
      <xdr:colOff>914400</xdr:colOff>
      <xdr:row>31</xdr:row>
      <xdr:rowOff>47625</xdr:rowOff>
    </xdr:to>
    <xdr:pic>
      <xdr:nvPicPr>
        <xdr:cNvPr id="1" name="Picture 1" descr="walltest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00300"/>
          <a:ext cx="47053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22</xdr:row>
      <xdr:rowOff>47625</xdr:rowOff>
    </xdr:from>
    <xdr:to>
      <xdr:col>8</xdr:col>
      <xdr:colOff>466725</xdr:colOff>
      <xdr:row>52</xdr:row>
      <xdr:rowOff>152400</xdr:rowOff>
    </xdr:to>
    <xdr:pic>
      <xdr:nvPicPr>
        <xdr:cNvPr id="1" name="Picture 1" descr="ceilin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38575"/>
          <a:ext cx="53435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57150</xdr:rowOff>
    </xdr:from>
    <xdr:to>
      <xdr:col>6</xdr:col>
      <xdr:colOff>552450</xdr:colOff>
      <xdr:row>44</xdr:row>
      <xdr:rowOff>0</xdr:rowOff>
    </xdr:to>
    <xdr:pic>
      <xdr:nvPicPr>
        <xdr:cNvPr id="1" name="Picture 1" descr="ceiling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419350"/>
          <a:ext cx="51911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12</xdr:row>
      <xdr:rowOff>28575</xdr:rowOff>
    </xdr:from>
    <xdr:to>
      <xdr:col>5</xdr:col>
      <xdr:colOff>933450</xdr:colOff>
      <xdr:row>30</xdr:row>
      <xdr:rowOff>133350</xdr:rowOff>
    </xdr:to>
    <xdr:pic>
      <xdr:nvPicPr>
        <xdr:cNvPr id="1" name="Picture 2" descr="walltes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28850"/>
          <a:ext cx="4714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21</xdr:row>
      <xdr:rowOff>57150</xdr:rowOff>
    </xdr:from>
    <xdr:to>
      <xdr:col>7</xdr:col>
      <xdr:colOff>466725</xdr:colOff>
      <xdr:row>51</xdr:row>
      <xdr:rowOff>123825</xdr:rowOff>
    </xdr:to>
    <xdr:pic>
      <xdr:nvPicPr>
        <xdr:cNvPr id="1" name="Picture 1" descr="ceilin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14750"/>
          <a:ext cx="47910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13</xdr:row>
      <xdr:rowOff>38100</xdr:rowOff>
    </xdr:from>
    <xdr:to>
      <xdr:col>6</xdr:col>
      <xdr:colOff>523875</xdr:colOff>
      <xdr:row>43</xdr:row>
      <xdr:rowOff>123825</xdr:rowOff>
    </xdr:to>
    <xdr:pic>
      <xdr:nvPicPr>
        <xdr:cNvPr id="1" name="Picture 1" descr="ceiling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00300"/>
          <a:ext cx="514350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22</xdr:row>
      <xdr:rowOff>47625</xdr:rowOff>
    </xdr:from>
    <xdr:to>
      <xdr:col>7</xdr:col>
      <xdr:colOff>466725</xdr:colOff>
      <xdr:row>51</xdr:row>
      <xdr:rowOff>161925</xdr:rowOff>
    </xdr:to>
    <xdr:pic>
      <xdr:nvPicPr>
        <xdr:cNvPr id="1" name="Picture 1" descr="roo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67150"/>
          <a:ext cx="49053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47625</xdr:rowOff>
    </xdr:from>
    <xdr:to>
      <xdr:col>5</xdr:col>
      <xdr:colOff>914400</xdr:colOff>
      <xdr:row>42</xdr:row>
      <xdr:rowOff>133350</xdr:rowOff>
    </xdr:to>
    <xdr:pic>
      <xdr:nvPicPr>
        <xdr:cNvPr id="1" name="Picture 1" descr="roof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0"/>
          <a:ext cx="46958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12</xdr:row>
      <xdr:rowOff>38100</xdr:rowOff>
    </xdr:from>
    <xdr:to>
      <xdr:col>5</xdr:col>
      <xdr:colOff>923925</xdr:colOff>
      <xdr:row>30</xdr:row>
      <xdr:rowOff>142875</xdr:rowOff>
    </xdr:to>
    <xdr:pic>
      <xdr:nvPicPr>
        <xdr:cNvPr id="1" name="Picture 2" descr="walltes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38375"/>
          <a:ext cx="46863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13</xdr:row>
      <xdr:rowOff>38100</xdr:rowOff>
    </xdr:from>
    <xdr:to>
      <xdr:col>5</xdr:col>
      <xdr:colOff>923925</xdr:colOff>
      <xdr:row>32</xdr:row>
      <xdr:rowOff>114300</xdr:rowOff>
    </xdr:to>
    <xdr:pic>
      <xdr:nvPicPr>
        <xdr:cNvPr id="1" name="Picture 3" descr="walltes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00300"/>
          <a:ext cx="46863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28575</xdr:rowOff>
    </xdr:from>
    <xdr:to>
      <xdr:col>5</xdr:col>
      <xdr:colOff>904875</xdr:colOff>
      <xdr:row>31</xdr:row>
      <xdr:rowOff>133350</xdr:rowOff>
    </xdr:to>
    <xdr:pic>
      <xdr:nvPicPr>
        <xdr:cNvPr id="1" name="Picture 2" descr="walltes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90775"/>
          <a:ext cx="46863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47625</xdr:rowOff>
    </xdr:from>
    <xdr:to>
      <xdr:col>5</xdr:col>
      <xdr:colOff>914400</xdr:colOff>
      <xdr:row>26</xdr:row>
      <xdr:rowOff>85725</xdr:rowOff>
    </xdr:to>
    <xdr:pic>
      <xdr:nvPicPr>
        <xdr:cNvPr id="1" name="Picture 1" descr="walltes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24050"/>
          <a:ext cx="46005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11</xdr:row>
      <xdr:rowOff>57150</xdr:rowOff>
    </xdr:from>
    <xdr:to>
      <xdr:col>5</xdr:col>
      <xdr:colOff>914400</xdr:colOff>
      <xdr:row>26</xdr:row>
      <xdr:rowOff>142875</xdr:rowOff>
    </xdr:to>
    <xdr:pic>
      <xdr:nvPicPr>
        <xdr:cNvPr id="1" name="Picture 1" descr="walltes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0"/>
          <a:ext cx="46196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12</xdr:row>
      <xdr:rowOff>19050</xdr:rowOff>
    </xdr:from>
    <xdr:to>
      <xdr:col>5</xdr:col>
      <xdr:colOff>923925</xdr:colOff>
      <xdr:row>30</xdr:row>
      <xdr:rowOff>123825</xdr:rowOff>
    </xdr:to>
    <xdr:pic>
      <xdr:nvPicPr>
        <xdr:cNvPr id="1" name="Picture 1" descr="wallte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19325"/>
          <a:ext cx="46672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9.140625" style="55" customWidth="1"/>
    <col min="2" max="2" width="50.00390625" style="7" customWidth="1"/>
    <col min="3" max="3" width="14.8515625" style="7" customWidth="1"/>
    <col min="4" max="4" width="9.7109375" style="7" customWidth="1"/>
  </cols>
  <sheetData>
    <row r="1" spans="1:4" s="49" customFormat="1" ht="26.25" customHeight="1" thickBot="1">
      <c r="A1" s="45" t="s">
        <v>0</v>
      </c>
      <c r="B1" s="46" t="s">
        <v>1</v>
      </c>
      <c r="C1" s="47" t="s">
        <v>84</v>
      </c>
      <c r="D1" s="48" t="s">
        <v>85</v>
      </c>
    </row>
    <row r="2" spans="1:4" ht="12.75">
      <c r="A2" s="50">
        <v>1</v>
      </c>
      <c r="B2" s="33" t="s">
        <v>13</v>
      </c>
      <c r="C2" s="33">
        <f>'(1) Ext 8" HCB w-plst'!F9</f>
        <v>0.107</v>
      </c>
      <c r="D2" s="37">
        <f>'(1) Ext 8" HCB w-plst'!F10</f>
        <v>0</v>
      </c>
    </row>
    <row r="3" spans="1:4" ht="12.75">
      <c r="A3" s="51">
        <v>2</v>
      </c>
      <c r="B3" s="6" t="s">
        <v>17</v>
      </c>
      <c r="C3" s="6">
        <f>'(2) Ext 6" HCB w-plst '!F8</f>
        <v>0.467</v>
      </c>
      <c r="D3" s="10">
        <f>'(2) Ext 6" HCB w-plst '!F9</f>
        <v>45</v>
      </c>
    </row>
    <row r="4" spans="1:4" ht="26.25" customHeight="1">
      <c r="A4" s="51">
        <v>3</v>
      </c>
      <c r="B4" s="5" t="s">
        <v>21</v>
      </c>
      <c r="C4" s="6">
        <f>'(3) Ext 8" HCB w-plst &amp; placo'!F9</f>
        <v>0.112</v>
      </c>
      <c r="D4" s="10">
        <f>'(3) Ext 8" HCB w-plst &amp; placo'!$F$10</f>
        <v>51.47</v>
      </c>
    </row>
    <row r="5" spans="1:4" ht="26.25" customHeight="1">
      <c r="A5" s="51">
        <v>4</v>
      </c>
      <c r="B5" s="5" t="s">
        <v>20</v>
      </c>
      <c r="C5" s="6">
        <f>'(4) Ext 6" HCB w-plst &amp; placo '!F9</f>
        <v>0.115</v>
      </c>
      <c r="D5" s="10">
        <f>'(4) Ext 6" HCB w-plst &amp; placo '!$F$10</f>
        <v>41.3</v>
      </c>
    </row>
    <row r="6" spans="1:4" ht="26.25" customHeight="1">
      <c r="A6" s="51">
        <v>5</v>
      </c>
      <c r="B6" s="5" t="s">
        <v>19</v>
      </c>
      <c r="C6" s="6">
        <f>'(5) Ext 8"HCB w-marble &amp; placo'!F10</f>
        <v>0.111</v>
      </c>
      <c r="D6" s="10">
        <f>'(5) Ext 8"HCB w-marble &amp; placo'!F11</f>
        <v>60.2</v>
      </c>
    </row>
    <row r="7" spans="1:4" ht="26.25" customHeight="1">
      <c r="A7" s="51">
        <v>6</v>
      </c>
      <c r="B7" s="5" t="s">
        <v>24</v>
      </c>
      <c r="C7" s="6">
        <f>'(6)Ext 6"HCB w-marble &amp; placo '!F10</f>
        <v>0.113</v>
      </c>
      <c r="D7" s="10">
        <f>'(6)Ext 6"HCB w-marble &amp; placo '!$F$11</f>
        <v>50.03</v>
      </c>
    </row>
    <row r="8" spans="1:4" ht="12.75">
      <c r="A8" s="51">
        <v>7</v>
      </c>
      <c r="B8" s="6" t="s">
        <v>14</v>
      </c>
      <c r="C8" s="6">
        <f>'(7)Ext 8"conc. w-plst'!F8</f>
        <v>0.535</v>
      </c>
      <c r="D8" s="10">
        <f>'(7)Ext 8"conc. w-plst'!F9</f>
        <v>107.83</v>
      </c>
    </row>
    <row r="9" spans="1:4" ht="12.75">
      <c r="A9" s="51">
        <v>8</v>
      </c>
      <c r="B9" s="6" t="s">
        <v>25</v>
      </c>
      <c r="C9" s="6">
        <f>'(8)Ext 6"conc. w-plst'!F8</f>
        <v>0.585</v>
      </c>
      <c r="D9" s="10">
        <f>'(8)Ext 6"conc. w-plst'!F9</f>
        <v>84.5</v>
      </c>
    </row>
    <row r="10" spans="1:9" ht="26.25" customHeight="1">
      <c r="A10" s="51">
        <v>9</v>
      </c>
      <c r="B10" s="5" t="s">
        <v>26</v>
      </c>
      <c r="C10" s="6">
        <f>'(9)Ext 8"conc. w-plst &amp;placo'!F9</f>
        <v>0.119</v>
      </c>
      <c r="D10" s="10">
        <f>'(9)Ext 8"conc. w-plst &amp;placo'!F10</f>
        <v>104.13</v>
      </c>
      <c r="E10" s="19"/>
      <c r="F10" s="19"/>
      <c r="G10" s="19"/>
      <c r="H10" s="19"/>
      <c r="I10" s="19"/>
    </row>
    <row r="11" spans="1:9" ht="26.25" customHeight="1">
      <c r="A11" s="51">
        <v>10</v>
      </c>
      <c r="B11" s="5" t="s">
        <v>27</v>
      </c>
      <c r="C11" s="6">
        <f>'(10)Ext 6"conc. w-plst &amp; placo'!F9</f>
        <v>0.121</v>
      </c>
      <c r="D11" s="10">
        <f>'(10)Ext 6"conc. w-plst &amp; placo'!F10</f>
        <v>80.8</v>
      </c>
      <c r="E11" s="19"/>
      <c r="F11" s="19"/>
      <c r="G11" s="19"/>
      <c r="H11" s="19"/>
      <c r="I11" s="19"/>
    </row>
    <row r="12" spans="1:9" ht="26.25" customHeight="1">
      <c r="A12" s="51">
        <v>11</v>
      </c>
      <c r="B12" s="5" t="s">
        <v>29</v>
      </c>
      <c r="C12" s="6">
        <f>'(11)Ext 8"conc. w-marble &amp;placo'!F15</f>
        <v>0.117</v>
      </c>
      <c r="D12" s="10">
        <f>'(11)Ext 8"conc. w-marble &amp;placo'!F16</f>
        <v>112.86</v>
      </c>
      <c r="E12" s="19"/>
      <c r="F12" s="19"/>
      <c r="G12" s="19"/>
      <c r="H12" s="19"/>
      <c r="I12" s="19"/>
    </row>
    <row r="13" spans="1:9" ht="26.25" customHeight="1">
      <c r="A13" s="51">
        <v>12</v>
      </c>
      <c r="B13" s="5" t="s">
        <v>30</v>
      </c>
      <c r="C13" s="6">
        <f>'(12)Ext 6"conc. w-marble &amp;placo'!F10</f>
        <v>0.119</v>
      </c>
      <c r="D13" s="10">
        <f>'(12)Ext 6"conc. w-marble &amp;placo'!F11</f>
        <v>89.53</v>
      </c>
      <c r="E13" s="19"/>
      <c r="F13" s="19"/>
      <c r="G13" s="19"/>
      <c r="H13" s="19"/>
      <c r="I13" s="19"/>
    </row>
    <row r="14" spans="1:9" ht="26.25" customHeight="1">
      <c r="A14" s="51">
        <v>13</v>
      </c>
      <c r="B14" s="5" t="s">
        <v>43</v>
      </c>
      <c r="C14" s="6">
        <f>'(13) Ext double 6" HCB w-ins. '!F10</f>
        <v>0.077</v>
      </c>
      <c r="D14" s="10">
        <f>'(13) Ext double 6" HCB w-ins. '!F11</f>
        <v>75.87</v>
      </c>
      <c r="E14" s="19"/>
      <c r="F14" s="19"/>
      <c r="G14" s="19"/>
      <c r="H14" s="19"/>
      <c r="I14" s="19"/>
    </row>
    <row r="15" spans="1:9" ht="26.25" customHeight="1">
      <c r="A15" s="51">
        <v>14</v>
      </c>
      <c r="B15" s="5" t="s">
        <v>42</v>
      </c>
      <c r="C15" s="6">
        <f>'(14) Ext double 6" HCB w-airgap'!F10</f>
        <v>0.255</v>
      </c>
      <c r="D15" s="10">
        <f>'(14) Ext double 6" HCB w-airgap'!F11</f>
        <v>75.5</v>
      </c>
      <c r="E15" s="19"/>
      <c r="F15" s="19"/>
      <c r="G15" s="19"/>
      <c r="H15" s="19"/>
      <c r="I15" s="19"/>
    </row>
    <row r="16" spans="1:4" ht="26.25" customHeight="1">
      <c r="A16" s="51">
        <v>15</v>
      </c>
      <c r="B16" s="5" t="s">
        <v>41</v>
      </c>
      <c r="C16" s="6">
        <f>'(15)sandw. wall w-ins. &amp;marble'!F11</f>
        <v>0.076</v>
      </c>
      <c r="D16" s="10">
        <f>'(15)sandw. wall w-ins. &amp;marble'!F12</f>
        <v>84.6</v>
      </c>
    </row>
    <row r="17" spans="1:4" ht="26.25" customHeight="1">
      <c r="A17" s="51">
        <v>16</v>
      </c>
      <c r="B17" s="5" t="s">
        <v>40</v>
      </c>
      <c r="C17" s="6">
        <f>'(16)sandw. wall w-air. &amp;marble '!F11</f>
        <v>0.246</v>
      </c>
      <c r="D17" s="10">
        <f>'(16)sandw. wall w-air. &amp;marble '!$F$12</f>
        <v>84.23</v>
      </c>
    </row>
    <row r="18" spans="1:4" ht="12.75">
      <c r="A18" s="51">
        <v>17</v>
      </c>
      <c r="B18" s="6" t="s">
        <v>35</v>
      </c>
      <c r="C18" s="6">
        <f>'(17)Int 4"HCB w-plst'!F8</f>
        <v>0.515</v>
      </c>
      <c r="D18" s="10">
        <f>'(17)Int 4"HCB w-plst'!$F$9</f>
        <v>34.83</v>
      </c>
    </row>
    <row r="19" spans="1:4" ht="12.75">
      <c r="A19" s="51">
        <v>18</v>
      </c>
      <c r="B19" s="6" t="s">
        <v>36</v>
      </c>
      <c r="C19" s="6">
        <f>'(18)Int 6"HCB w-plst '!F8</f>
        <v>0.389</v>
      </c>
      <c r="D19" s="10">
        <f>'(18)Int 6"HCB w-plst '!F9</f>
        <v>45</v>
      </c>
    </row>
    <row r="20" spans="1:4" ht="12.75">
      <c r="A20" s="51">
        <v>19</v>
      </c>
      <c r="B20" s="6" t="s">
        <v>37</v>
      </c>
      <c r="C20" s="6">
        <f>'(19)Int 8"HCB w-plst '!F8</f>
        <v>0.361</v>
      </c>
      <c r="D20" s="10">
        <f>'(19)Int 8"HCB w-plst '!F9</f>
        <v>55.17</v>
      </c>
    </row>
    <row r="21" spans="1:4" ht="12.75">
      <c r="A21" s="51">
        <v>20</v>
      </c>
      <c r="B21" s="6" t="s">
        <v>34</v>
      </c>
      <c r="C21" s="6">
        <f>'(20)Int 4"con. w-plst '!F8</f>
        <v>0.505</v>
      </c>
      <c r="D21" s="10">
        <f>'(20)Int 4"con. w-plst '!$F$9</f>
        <v>61.17</v>
      </c>
    </row>
    <row r="22" spans="1:4" ht="12.75">
      <c r="A22" s="51">
        <v>21</v>
      </c>
      <c r="B22" s="6" t="s">
        <v>15</v>
      </c>
      <c r="C22" s="6">
        <f>'(21)Int 6"con. w-plst'!F8</f>
        <v>0.467</v>
      </c>
      <c r="D22" s="10">
        <f>'(21)Int 6"con. w-plst'!F9</f>
        <v>84.5</v>
      </c>
    </row>
    <row r="23" spans="1:4" ht="12.75">
      <c r="A23" s="51">
        <v>22</v>
      </c>
      <c r="B23" s="6" t="s">
        <v>16</v>
      </c>
      <c r="C23" s="6">
        <f>'(22)Int 8"con. w-plst'!F8</f>
        <v>0.435</v>
      </c>
      <c r="D23" s="10">
        <f>'(22)Int 8"con. w-plst'!$F$9</f>
        <v>107.83</v>
      </c>
    </row>
    <row r="24" spans="1:4" ht="12.75">
      <c r="A24" s="51">
        <v>23</v>
      </c>
      <c r="B24" s="6" t="s">
        <v>38</v>
      </c>
      <c r="C24" s="6">
        <f>'(23)Int gyps. part.'!F13</f>
        <v>0.305</v>
      </c>
      <c r="D24" s="10">
        <f>'(23)Int gyps. part.'!F14</f>
        <v>5.69</v>
      </c>
    </row>
    <row r="25" spans="1:4" ht="26.25" customHeight="1">
      <c r="A25" s="51">
        <v>24</v>
      </c>
      <c r="B25" s="5" t="s">
        <v>44</v>
      </c>
      <c r="C25" s="6">
        <f>'(24) Int double 4" HCB w-airgap'!F10</f>
        <v>0.253</v>
      </c>
      <c r="D25" s="10">
        <f>'(24) Int double 4" HCB w-airgap'!$F$11</f>
        <v>55.16</v>
      </c>
    </row>
    <row r="26" spans="1:4" ht="26.25" customHeight="1">
      <c r="A26" s="51">
        <v>25</v>
      </c>
      <c r="B26" s="5" t="s">
        <v>39</v>
      </c>
      <c r="C26" s="6">
        <f>'(25) Int double 6" HCB w-airgap'!F10</f>
        <v>0.23</v>
      </c>
      <c r="D26" s="10">
        <f>'(25) Int double 6" HCB w-airgap'!F11</f>
        <v>75.5</v>
      </c>
    </row>
    <row r="27" spans="1:4" ht="26.25" customHeight="1">
      <c r="A27" s="51">
        <v>26</v>
      </c>
      <c r="B27" s="5" t="s">
        <v>45</v>
      </c>
      <c r="C27" s="6">
        <f>'(26) Int double 4" con w-airgap'!F10</f>
        <v>0.316</v>
      </c>
      <c r="D27" s="10">
        <f>'(26) Int double 4" con w-airgap'!F11</f>
        <v>107.84</v>
      </c>
    </row>
    <row r="28" spans="1:4" ht="26.25" customHeight="1">
      <c r="A28" s="51">
        <v>27</v>
      </c>
      <c r="B28" s="5" t="s">
        <v>46</v>
      </c>
      <c r="C28" s="6">
        <f>'(27) Int double 6" con w-aigap'!F10</f>
        <v>0.287</v>
      </c>
      <c r="D28" s="10">
        <f>'(27) Int double 6" con w-aigap'!F11</f>
        <v>154.5</v>
      </c>
    </row>
    <row r="29" spans="1:4" ht="26.25" customHeight="1">
      <c r="A29" s="51">
        <v>28</v>
      </c>
      <c r="B29" s="5" t="s">
        <v>63</v>
      </c>
      <c r="C29" s="6">
        <f>'(28)hordi ceiling'!F19</f>
        <v>0.303</v>
      </c>
      <c r="D29" s="10">
        <f>'(28)hordi ceiling'!F20</f>
        <v>108.98</v>
      </c>
    </row>
    <row r="30" spans="1:4" ht="26.25" customHeight="1">
      <c r="A30" s="51">
        <v>29</v>
      </c>
      <c r="B30" s="5" t="s">
        <v>58</v>
      </c>
      <c r="C30" s="6">
        <f>'(29)solid slab ceiling '!F10</f>
        <v>0.326</v>
      </c>
      <c r="D30" s="10">
        <f>'(29)solid slab ceiling '!$F$11</f>
        <v>116.08</v>
      </c>
    </row>
    <row r="31" spans="1:4" ht="26.25" customHeight="1">
      <c r="A31" s="51">
        <v>30</v>
      </c>
      <c r="B31" s="5" t="s">
        <v>62</v>
      </c>
      <c r="C31" s="6">
        <f>'(30)hordi floor'!F19</f>
        <v>0.373</v>
      </c>
      <c r="D31" s="10">
        <f>'(30)hordi floor'!F20</f>
        <v>108.98</v>
      </c>
    </row>
    <row r="32" spans="1:4" ht="26.25" customHeight="1">
      <c r="A32" s="51">
        <v>31</v>
      </c>
      <c r="B32" s="5" t="s">
        <v>59</v>
      </c>
      <c r="C32" s="6">
        <f>'(31)solid slab floor'!F10</f>
        <v>0.408</v>
      </c>
      <c r="D32" s="10">
        <f>'(31)solid slab floor'!F11</f>
        <v>116.08</v>
      </c>
    </row>
    <row r="33" spans="1:4" ht="26.25" customHeight="1">
      <c r="A33" s="51">
        <v>32</v>
      </c>
      <c r="B33" s="5" t="s">
        <v>64</v>
      </c>
      <c r="C33" s="6">
        <f>'(32)hordi  insulated roof'!F19</f>
        <v>0.081</v>
      </c>
      <c r="D33" s="10">
        <f>'(32)hordi  insulated roof'!F20</f>
        <v>82.25</v>
      </c>
    </row>
    <row r="34" spans="1:4" ht="26.25" customHeight="1">
      <c r="A34" s="51">
        <v>33</v>
      </c>
      <c r="B34" s="5" t="s">
        <v>65</v>
      </c>
      <c r="C34" s="6">
        <f>'(33)concrete insulated roof'!F10</f>
        <v>0.083</v>
      </c>
      <c r="D34" s="10">
        <f>'(33)concrete insulated roof'!$F$11</f>
        <v>108.67999999999999</v>
      </c>
    </row>
    <row r="35" spans="1:4" ht="12.75">
      <c r="A35" s="52">
        <v>34</v>
      </c>
      <c r="B35" s="13" t="s">
        <v>69</v>
      </c>
      <c r="C35" s="6">
        <v>1.04</v>
      </c>
      <c r="D35" s="10" t="s">
        <v>2</v>
      </c>
    </row>
    <row r="36" spans="1:4" ht="12.75">
      <c r="A36" s="52">
        <v>35</v>
      </c>
      <c r="B36" s="13" t="s">
        <v>70</v>
      </c>
      <c r="C36" s="6">
        <v>0.56</v>
      </c>
      <c r="D36" s="10" t="s">
        <v>2</v>
      </c>
    </row>
    <row r="37" spans="1:4" ht="13.5" thickBot="1">
      <c r="A37" s="53">
        <v>36</v>
      </c>
      <c r="B37" s="14" t="s">
        <v>71</v>
      </c>
      <c r="C37" s="39">
        <v>0.44</v>
      </c>
      <c r="D37" s="38" t="s">
        <v>2</v>
      </c>
    </row>
    <row r="38" spans="1:3" ht="12.75">
      <c r="A38" s="49"/>
      <c r="B38"/>
      <c r="C38" s="40"/>
    </row>
    <row r="39" spans="1:3" ht="12.75">
      <c r="A39" s="49"/>
      <c r="B39"/>
      <c r="C39" s="40"/>
    </row>
    <row r="40" spans="1:3" ht="12.75">
      <c r="A40" s="49"/>
      <c r="B40"/>
      <c r="C40" s="40"/>
    </row>
    <row r="41" spans="1:3" ht="12.75">
      <c r="A41" s="49"/>
      <c r="B41"/>
      <c r="C41" s="40"/>
    </row>
    <row r="42" spans="1:3" ht="12.75">
      <c r="A42" s="49"/>
      <c r="B42"/>
      <c r="C42" s="40"/>
    </row>
    <row r="43" spans="1:3" ht="12.75">
      <c r="A43" s="54"/>
      <c r="B43" s="11"/>
      <c r="C43" s="11"/>
    </row>
    <row r="44" spans="1:3" ht="12.75">
      <c r="A44" s="54"/>
      <c r="B44" s="11"/>
      <c r="C44" s="11"/>
    </row>
    <row r="45" spans="1:3" ht="12.75">
      <c r="A45" s="54"/>
      <c r="B45" s="11"/>
      <c r="C45" s="11"/>
    </row>
    <row r="46" spans="1:3" ht="12.75">
      <c r="A46" s="54"/>
      <c r="B46" s="11"/>
      <c r="C46" s="11"/>
    </row>
    <row r="47" spans="1:3" ht="12.75">
      <c r="A47" s="54"/>
      <c r="B47" s="11"/>
      <c r="C47" s="11"/>
    </row>
    <row r="48" spans="1:3" ht="12.75">
      <c r="A48" s="54"/>
      <c r="B48" s="11"/>
      <c r="C48" s="11"/>
    </row>
    <row r="49" spans="1:3" ht="12.75">
      <c r="A49" s="54"/>
      <c r="B49" s="11"/>
      <c r="C49" s="11"/>
    </row>
    <row r="50" spans="1:3" ht="12.75">
      <c r="A50" s="54"/>
      <c r="B50" s="11"/>
      <c r="C50" s="11"/>
    </row>
    <row r="51" spans="1:3" ht="12.75">
      <c r="A51" s="54"/>
      <c r="B51" s="11"/>
      <c r="C51" s="11"/>
    </row>
    <row r="52" spans="1:3" ht="12.75">
      <c r="A52" s="54"/>
      <c r="B52" s="11"/>
      <c r="C52" s="11"/>
    </row>
    <row r="53" spans="1:3" ht="12.75">
      <c r="A53" s="54"/>
      <c r="B53" s="11"/>
      <c r="C53" s="11"/>
    </row>
    <row r="54" spans="1:3" ht="12.75">
      <c r="A54" s="54"/>
      <c r="B54" s="11"/>
      <c r="C54" s="11"/>
    </row>
    <row r="55" spans="1:3" ht="12.75">
      <c r="A55" s="54"/>
      <c r="B55" s="11"/>
      <c r="C55" s="11"/>
    </row>
    <row r="56" spans="1:3" ht="12.75">
      <c r="A56" s="54"/>
      <c r="B56" s="11"/>
      <c r="C56" s="11"/>
    </row>
    <row r="57" spans="1:3" ht="12.75">
      <c r="A57" s="54"/>
      <c r="B57" s="11"/>
      <c r="C57" s="11"/>
    </row>
    <row r="58" spans="1:3" ht="12.75">
      <c r="A58" s="54"/>
      <c r="B58" s="11"/>
      <c r="C58" s="11"/>
    </row>
    <row r="59" spans="1:3" ht="12.75">
      <c r="A59" s="54"/>
      <c r="B59" s="11"/>
      <c r="C59" s="11"/>
    </row>
    <row r="60" spans="1:3" ht="12.75">
      <c r="A60" s="54"/>
      <c r="B60" s="11"/>
      <c r="C60" s="11"/>
    </row>
    <row r="61" spans="1:3" ht="12.75">
      <c r="A61" s="54"/>
      <c r="B61" s="11"/>
      <c r="C61" s="11"/>
    </row>
    <row r="62" spans="1:3" ht="12.75">
      <c r="A62" s="54"/>
      <c r="B62" s="11"/>
      <c r="C62" s="11"/>
    </row>
    <row r="63" spans="1:3" ht="12.75">
      <c r="A63" s="54"/>
      <c r="B63" s="11"/>
      <c r="C63" s="11"/>
    </row>
    <row r="64" spans="1:3" ht="12.75">
      <c r="A64" s="54"/>
      <c r="B64" s="11"/>
      <c r="C64" s="11"/>
    </row>
    <row r="65" spans="1:3" ht="12.75">
      <c r="A65" s="54"/>
      <c r="B65" s="11"/>
      <c r="C65" s="11"/>
    </row>
    <row r="66" spans="1:3" ht="12.75">
      <c r="A66" s="54"/>
      <c r="B66" s="11"/>
      <c r="C66" s="11"/>
    </row>
    <row r="67" spans="1:3" ht="12.75">
      <c r="A67" s="54"/>
      <c r="B67" s="11"/>
      <c r="C67" s="11"/>
    </row>
    <row r="68" spans="1:3" ht="12.75">
      <c r="A68" s="54"/>
      <c r="B68" s="11"/>
      <c r="C68" s="11"/>
    </row>
    <row r="69" spans="1:3" ht="12.75">
      <c r="A69" s="54"/>
      <c r="B69" s="11"/>
      <c r="C69" s="11"/>
    </row>
    <row r="70" spans="1:3" ht="12.75">
      <c r="A70" s="54"/>
      <c r="B70" s="11"/>
      <c r="C70" s="11"/>
    </row>
    <row r="71" spans="1:3" ht="12.75">
      <c r="A71" s="54"/>
      <c r="B71" s="11"/>
      <c r="C71" s="11"/>
    </row>
    <row r="72" spans="1:3" ht="12.75">
      <c r="A72" s="54"/>
      <c r="B72" s="11"/>
      <c r="C72" s="11"/>
    </row>
  </sheetData>
  <sheetProtection/>
  <printOptions/>
  <pageMargins left="0.75" right="0.75" top="0.6" bottom="0.34" header="0.25" footer="0.34"/>
  <pageSetup horizontalDpi="300" verticalDpi="300" orientation="portrait" paperSize="9" r:id="rId1"/>
  <headerFooter alignWithMargins="0">
    <oddHeader>&amp;C&amp;"Arial,Bold"&amp;14&amp;UU-values summary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8.57421875" style="0" customWidth="1"/>
    <col min="4" max="5" width="8.421875" style="0" customWidth="1"/>
    <col min="6" max="6" width="14.28125" style="0" customWidth="1"/>
    <col min="7" max="7" width="9.1406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28</v>
      </c>
      <c r="C4" s="1">
        <v>8</v>
      </c>
      <c r="D4" s="1">
        <v>0.08</v>
      </c>
      <c r="E4" s="1">
        <v>140</v>
      </c>
      <c r="F4" s="1">
        <f>C4*D4</f>
        <v>0.64</v>
      </c>
      <c r="G4" s="1">
        <f>ROUND(C4*E4/12,2)</f>
        <v>93.33</v>
      </c>
    </row>
    <row r="5" spans="1:7" ht="12.75">
      <c r="A5" s="1">
        <v>4</v>
      </c>
      <c r="B5" s="4" t="s">
        <v>48</v>
      </c>
      <c r="C5" s="1">
        <v>1.2</v>
      </c>
      <c r="D5" s="1">
        <v>5</v>
      </c>
      <c r="E5" s="1">
        <v>2.2</v>
      </c>
      <c r="F5" s="1">
        <f>C5*D5</f>
        <v>6</v>
      </c>
      <c r="G5" s="1">
        <f>ROUND(C5*E5/12,2)</f>
        <v>0.22</v>
      </c>
    </row>
    <row r="6" spans="1:7" ht="12.75">
      <c r="A6" s="1">
        <v>5</v>
      </c>
      <c r="B6" s="1" t="s">
        <v>18</v>
      </c>
      <c r="C6" s="1">
        <v>0.8</v>
      </c>
      <c r="D6" s="1">
        <v>0.88</v>
      </c>
      <c r="E6" s="1">
        <v>50</v>
      </c>
      <c r="F6" s="1">
        <f>C6*D6</f>
        <v>0.7040000000000001</v>
      </c>
      <c r="G6" s="1">
        <f>ROUND(C6*E6/12,2)</f>
        <v>3.33</v>
      </c>
    </row>
    <row r="7" spans="1:7" ht="13.5" thickBot="1">
      <c r="A7" s="1">
        <v>6</v>
      </c>
      <c r="B7" s="1" t="s">
        <v>5</v>
      </c>
      <c r="C7" s="1" t="s">
        <v>2</v>
      </c>
      <c r="D7" s="1" t="s">
        <v>2</v>
      </c>
      <c r="E7" s="12" t="s">
        <v>2</v>
      </c>
      <c r="F7" s="12">
        <v>0.68</v>
      </c>
      <c r="G7" s="1" t="s">
        <v>2</v>
      </c>
    </row>
    <row r="8" spans="1:6" ht="13.5" thickBot="1">
      <c r="A8" s="3"/>
      <c r="B8" s="3"/>
      <c r="C8" s="3"/>
      <c r="E8" s="36" t="s">
        <v>7</v>
      </c>
      <c r="F8" s="26">
        <f>SUM(F2:F7)</f>
        <v>8.424</v>
      </c>
    </row>
    <row r="9" spans="1:6" ht="15" thickBot="1">
      <c r="A9" s="3"/>
      <c r="B9" s="3"/>
      <c r="D9" s="60" t="s">
        <v>33</v>
      </c>
      <c r="E9" s="57"/>
      <c r="F9" s="26">
        <f>ROUND(1/F8,3)</f>
        <v>0.119</v>
      </c>
    </row>
    <row r="10" spans="4:6" ht="15" thickBot="1">
      <c r="D10" s="56" t="s">
        <v>77</v>
      </c>
      <c r="E10" s="58"/>
      <c r="F10" s="42">
        <f>SUM(G3:G7)</f>
        <v>104.13</v>
      </c>
    </row>
    <row r="12" ht="13.5" thickBot="1"/>
    <row r="13" spans="2:6" ht="12.75">
      <c r="B13" s="15"/>
      <c r="C13" s="16"/>
      <c r="D13" s="16"/>
      <c r="E13" s="16"/>
      <c r="F13" s="17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3.5" thickBot="1">
      <c r="B31" s="21"/>
      <c r="C31" s="22"/>
      <c r="D31" s="22"/>
      <c r="E31" s="22"/>
      <c r="F31" s="23"/>
    </row>
  </sheetData>
  <sheetProtection/>
  <mergeCells count="2">
    <mergeCell ref="D9:E9"/>
    <mergeCell ref="D10:E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28</v>
      </c>
      <c r="C4" s="1">
        <v>6</v>
      </c>
      <c r="D4" s="1">
        <v>0.08</v>
      </c>
      <c r="E4" s="1">
        <v>140</v>
      </c>
      <c r="F4" s="1">
        <f>C4*D4</f>
        <v>0.48</v>
      </c>
      <c r="G4" s="1">
        <f>ROUND(C4*E4/12,2)</f>
        <v>70</v>
      </c>
    </row>
    <row r="5" spans="1:7" ht="12.75">
      <c r="A5" s="1">
        <v>4</v>
      </c>
      <c r="B5" s="4" t="s">
        <v>48</v>
      </c>
      <c r="C5" s="1">
        <v>1.2</v>
      </c>
      <c r="D5" s="1">
        <v>5</v>
      </c>
      <c r="E5" s="1">
        <v>2.2</v>
      </c>
      <c r="F5" s="1">
        <f>C5*D5</f>
        <v>6</v>
      </c>
      <c r="G5" s="1">
        <f>ROUND(C5*E5/12,2)</f>
        <v>0.22</v>
      </c>
    </row>
    <row r="6" spans="1:7" ht="12.75">
      <c r="A6" s="1">
        <v>5</v>
      </c>
      <c r="B6" s="1" t="s">
        <v>18</v>
      </c>
      <c r="C6" s="1">
        <v>0.8</v>
      </c>
      <c r="D6" s="1">
        <v>0.88</v>
      </c>
      <c r="E6" s="1">
        <v>50</v>
      </c>
      <c r="F6" s="1">
        <f>C6*D6</f>
        <v>0.7040000000000001</v>
      </c>
      <c r="G6" s="1">
        <f>ROUND(C6*E6/12,2)</f>
        <v>3.33</v>
      </c>
    </row>
    <row r="7" spans="1:7" ht="13.5" thickBot="1">
      <c r="A7" s="1">
        <v>6</v>
      </c>
      <c r="B7" s="1" t="s">
        <v>5</v>
      </c>
      <c r="C7" s="1" t="s">
        <v>2</v>
      </c>
      <c r="D7" s="1" t="s">
        <v>2</v>
      </c>
      <c r="E7" s="12" t="s">
        <v>2</v>
      </c>
      <c r="F7" s="12">
        <v>0.68</v>
      </c>
      <c r="G7" s="1" t="s">
        <v>2</v>
      </c>
    </row>
    <row r="8" spans="1:6" ht="13.5" thickBot="1">
      <c r="A8" s="3"/>
      <c r="B8" s="3"/>
      <c r="C8" s="3"/>
      <c r="E8" s="36" t="s">
        <v>7</v>
      </c>
      <c r="F8" s="26">
        <f>SUM(F2:F7)</f>
        <v>8.264</v>
      </c>
    </row>
    <row r="9" spans="1:6" ht="15" thickBot="1">
      <c r="A9" s="3"/>
      <c r="B9" s="3"/>
      <c r="D9" s="56" t="s">
        <v>33</v>
      </c>
      <c r="E9" s="58"/>
      <c r="F9" s="35">
        <f>ROUND(1/F8,3)</f>
        <v>0.121</v>
      </c>
    </row>
    <row r="10" spans="4:6" ht="15" thickBot="1">
      <c r="D10" s="56" t="s">
        <v>77</v>
      </c>
      <c r="E10" s="58"/>
      <c r="F10" s="42">
        <f>SUM(G3:G7)</f>
        <v>80.8</v>
      </c>
    </row>
    <row r="12" ht="13.5" thickBot="1"/>
    <row r="13" spans="2:6" ht="12.75">
      <c r="B13" s="15"/>
      <c r="C13" s="16"/>
      <c r="D13" s="16"/>
      <c r="E13" s="16"/>
      <c r="F13" s="17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3.5" thickBot="1">
      <c r="B31" s="21"/>
      <c r="C31" s="22"/>
      <c r="D31" s="22"/>
      <c r="E31" s="22"/>
      <c r="F31" s="23"/>
    </row>
  </sheetData>
  <sheetProtection/>
  <mergeCells count="2">
    <mergeCell ref="D9:E9"/>
    <mergeCell ref="D10:E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G39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8.57421875" style="0" customWidth="1"/>
    <col min="4" max="5" width="8.421875" style="0" customWidth="1"/>
    <col min="6" max="6" width="14.28125" style="0" customWidth="1"/>
    <col min="7" max="7" width="9.140625" style="2" customWidth="1"/>
  </cols>
  <sheetData>
    <row r="6" spans="1:7" s="40" customFormat="1" ht="26.25" customHeight="1">
      <c r="A6" s="6" t="s">
        <v>74</v>
      </c>
      <c r="B6" s="6" t="s">
        <v>1</v>
      </c>
      <c r="C6" s="6" t="s">
        <v>72</v>
      </c>
      <c r="D6" s="6" t="s">
        <v>73</v>
      </c>
      <c r="E6" s="5" t="s">
        <v>76</v>
      </c>
      <c r="F6" s="5" t="s">
        <v>86</v>
      </c>
      <c r="G6" s="13" t="s">
        <v>75</v>
      </c>
    </row>
    <row r="7" spans="1:7" ht="12.75">
      <c r="A7" s="1">
        <v>1</v>
      </c>
      <c r="B7" s="1" t="s">
        <v>6</v>
      </c>
      <c r="C7" s="1" t="s">
        <v>2</v>
      </c>
      <c r="D7" s="1" t="s">
        <v>2</v>
      </c>
      <c r="E7" s="1" t="s">
        <v>2</v>
      </c>
      <c r="F7" s="1">
        <v>0.25</v>
      </c>
      <c r="G7" s="1" t="s">
        <v>2</v>
      </c>
    </row>
    <row r="8" spans="1:7" ht="12.75">
      <c r="A8" s="1">
        <v>2</v>
      </c>
      <c r="B8" s="1" t="s">
        <v>23</v>
      </c>
      <c r="C8" s="1">
        <v>0.75</v>
      </c>
      <c r="D8" s="1">
        <v>0.08</v>
      </c>
      <c r="E8" s="1">
        <v>70</v>
      </c>
      <c r="F8" s="1">
        <f>C8*D8</f>
        <v>0.06</v>
      </c>
      <c r="G8" s="1">
        <f>ROUND(C8*E8/12,2)</f>
        <v>4.38</v>
      </c>
    </row>
    <row r="9" spans="1:7" ht="12.75">
      <c r="A9" s="1">
        <v>3</v>
      </c>
      <c r="B9" s="1" t="s">
        <v>22</v>
      </c>
      <c r="C9" s="1">
        <v>1.2</v>
      </c>
      <c r="D9" s="1">
        <v>0.2</v>
      </c>
      <c r="E9" s="1">
        <v>116</v>
      </c>
      <c r="F9" s="1">
        <f>C9*D9</f>
        <v>0.24</v>
      </c>
      <c r="G9" s="1">
        <f>ROUND(C9*E9/12,2)</f>
        <v>11.6</v>
      </c>
    </row>
    <row r="10" spans="1:7" ht="12.75">
      <c r="A10" s="1">
        <v>4</v>
      </c>
      <c r="B10" s="1" t="s">
        <v>31</v>
      </c>
      <c r="C10" s="1">
        <v>8</v>
      </c>
      <c r="D10" s="1">
        <v>0.08</v>
      </c>
      <c r="E10" s="1">
        <v>140</v>
      </c>
      <c r="F10" s="1">
        <f>C10*D10</f>
        <v>0.64</v>
      </c>
      <c r="G10" s="1">
        <f>ROUND(C10*E10/12,2)</f>
        <v>93.33</v>
      </c>
    </row>
    <row r="11" spans="1:7" ht="12.75">
      <c r="A11" s="1">
        <v>4</v>
      </c>
      <c r="B11" s="4" t="s">
        <v>48</v>
      </c>
      <c r="C11" s="1">
        <v>1.2</v>
      </c>
      <c r="D11" s="1">
        <v>5</v>
      </c>
      <c r="E11" s="1">
        <v>2.2</v>
      </c>
      <c r="F11" s="1">
        <f>C11*D11</f>
        <v>6</v>
      </c>
      <c r="G11" s="1">
        <f>ROUND(C11*E11/12,2)</f>
        <v>0.22</v>
      </c>
    </row>
    <row r="12" spans="1:7" ht="12.75">
      <c r="A12" s="1">
        <v>5</v>
      </c>
      <c r="B12" s="1" t="s">
        <v>18</v>
      </c>
      <c r="C12" s="1">
        <v>0.8</v>
      </c>
      <c r="D12" s="1">
        <v>0.88</v>
      </c>
      <c r="E12" s="1">
        <v>50</v>
      </c>
      <c r="F12" s="1">
        <f>C12*D12</f>
        <v>0.7040000000000001</v>
      </c>
      <c r="G12" s="1">
        <f>ROUND(C12*E12/12,2)</f>
        <v>3.33</v>
      </c>
    </row>
    <row r="13" spans="1:7" ht="13.5" thickBot="1">
      <c r="A13" s="1">
        <v>7</v>
      </c>
      <c r="B13" s="1" t="s">
        <v>5</v>
      </c>
      <c r="C13" s="1" t="s">
        <v>2</v>
      </c>
      <c r="D13" s="1" t="s">
        <v>2</v>
      </c>
      <c r="E13" s="12" t="s">
        <v>2</v>
      </c>
      <c r="F13" s="12">
        <v>0.68</v>
      </c>
      <c r="G13" s="1" t="s">
        <v>2</v>
      </c>
    </row>
    <row r="14" spans="1:6" ht="13.5" thickBot="1">
      <c r="A14" s="3"/>
      <c r="B14" s="3"/>
      <c r="C14" s="3"/>
      <c r="E14" s="36" t="s">
        <v>7</v>
      </c>
      <c r="F14" s="26">
        <f>SUM(F7:F13)</f>
        <v>8.574</v>
      </c>
    </row>
    <row r="15" spans="1:6" ht="15" thickBot="1">
      <c r="A15" s="3"/>
      <c r="B15" s="3"/>
      <c r="D15" s="56" t="s">
        <v>33</v>
      </c>
      <c r="E15" s="58"/>
      <c r="F15" s="35">
        <f>ROUND(1/F14,3)</f>
        <v>0.117</v>
      </c>
    </row>
    <row r="16" spans="4:6" ht="15" thickBot="1">
      <c r="D16" s="56" t="s">
        <v>77</v>
      </c>
      <c r="E16" s="58"/>
      <c r="F16" s="35">
        <f>SUM(G8:G13)</f>
        <v>112.86</v>
      </c>
    </row>
    <row r="18" spans="2:7" ht="12.75">
      <c r="B18" s="19"/>
      <c r="C18" s="19"/>
      <c r="D18" s="19"/>
      <c r="E18" s="19"/>
      <c r="F18" s="19"/>
      <c r="G18" s="3"/>
    </row>
    <row r="19" spans="2:7" ht="12.75">
      <c r="B19" s="19"/>
      <c r="C19" s="19"/>
      <c r="D19" s="19"/>
      <c r="E19" s="19"/>
      <c r="F19" s="19"/>
      <c r="G19" s="3"/>
    </row>
    <row r="20" spans="2:7" ht="12.75">
      <c r="B20" s="19"/>
      <c r="C20" s="19"/>
      <c r="D20" s="19"/>
      <c r="E20" s="19"/>
      <c r="F20" s="19"/>
      <c r="G20" s="3"/>
    </row>
    <row r="21" spans="2:7" ht="12.75">
      <c r="B21" s="19"/>
      <c r="C21" s="19"/>
      <c r="D21" s="19"/>
      <c r="E21" s="19"/>
      <c r="F21" s="19"/>
      <c r="G21" s="3"/>
    </row>
    <row r="22" spans="2:7" ht="12.75">
      <c r="B22" s="19"/>
      <c r="C22" s="19"/>
      <c r="D22" s="19"/>
      <c r="E22" s="19"/>
      <c r="F22" s="19"/>
      <c r="G22" s="3"/>
    </row>
    <row r="23" spans="2:7" ht="12.75">
      <c r="B23" s="19"/>
      <c r="C23" s="19"/>
      <c r="D23" s="19"/>
      <c r="E23" s="19"/>
      <c r="F23" s="19"/>
      <c r="G23" s="3"/>
    </row>
    <row r="24" spans="2:7" ht="12.75">
      <c r="B24" s="19"/>
      <c r="C24" s="19"/>
      <c r="D24" s="19"/>
      <c r="E24" s="19"/>
      <c r="F24" s="19"/>
      <c r="G24" s="3"/>
    </row>
    <row r="25" spans="2:7" ht="12.75">
      <c r="B25" s="19"/>
      <c r="C25" s="19"/>
      <c r="D25" s="19"/>
      <c r="E25" s="19"/>
      <c r="F25" s="19"/>
      <c r="G25" s="3"/>
    </row>
    <row r="26" spans="2:7" ht="12.75">
      <c r="B26" s="19"/>
      <c r="C26" s="19"/>
      <c r="D26" s="19"/>
      <c r="E26" s="19"/>
      <c r="F26" s="19"/>
      <c r="G26" s="3"/>
    </row>
    <row r="27" spans="2:7" ht="12.75">
      <c r="B27" s="19"/>
      <c r="C27" s="19"/>
      <c r="D27" s="19"/>
      <c r="E27" s="19"/>
      <c r="F27" s="19"/>
      <c r="G27" s="3"/>
    </row>
    <row r="28" spans="2:7" ht="12.75">
      <c r="B28" s="19"/>
      <c r="C28" s="19"/>
      <c r="D28" s="19"/>
      <c r="E28" s="19"/>
      <c r="F28" s="19"/>
      <c r="G28" s="3"/>
    </row>
    <row r="29" spans="2:7" ht="12.75">
      <c r="B29" s="19"/>
      <c r="C29" s="19"/>
      <c r="D29" s="19"/>
      <c r="E29" s="19"/>
      <c r="F29" s="19"/>
      <c r="G29" s="3"/>
    </row>
    <row r="30" spans="2:7" ht="12.75">
      <c r="B30" s="19"/>
      <c r="C30" s="19"/>
      <c r="D30" s="19"/>
      <c r="E30" s="19"/>
      <c r="F30" s="19"/>
      <c r="G30" s="3"/>
    </row>
    <row r="31" spans="2:7" ht="12.75">
      <c r="B31" s="19"/>
      <c r="C31" s="19"/>
      <c r="D31" s="19"/>
      <c r="E31" s="19"/>
      <c r="F31" s="19"/>
      <c r="G31" s="3"/>
    </row>
    <row r="32" spans="2:7" ht="12.75">
      <c r="B32" s="19"/>
      <c r="C32" s="19"/>
      <c r="D32" s="19"/>
      <c r="E32" s="19"/>
      <c r="F32" s="19"/>
      <c r="G32" s="3"/>
    </row>
    <row r="33" spans="2:7" ht="12.75">
      <c r="B33" s="19"/>
      <c r="C33" s="19"/>
      <c r="D33" s="19"/>
      <c r="E33" s="19"/>
      <c r="F33" s="19"/>
      <c r="G33" s="3"/>
    </row>
    <row r="34" spans="2:7" ht="12.75">
      <c r="B34" s="19"/>
      <c r="C34" s="19"/>
      <c r="D34" s="19"/>
      <c r="E34" s="19"/>
      <c r="F34" s="19"/>
      <c r="G34" s="3"/>
    </row>
    <row r="35" spans="2:7" ht="12.75">
      <c r="B35" s="19"/>
      <c r="C35" s="19"/>
      <c r="D35" s="19"/>
      <c r="E35" s="19"/>
      <c r="F35" s="19"/>
      <c r="G35" s="3"/>
    </row>
    <row r="36" spans="2:7" ht="12.75">
      <c r="B36" s="19"/>
      <c r="C36" s="19"/>
      <c r="D36" s="19"/>
      <c r="E36" s="19"/>
      <c r="F36" s="19"/>
      <c r="G36" s="3"/>
    </row>
    <row r="37" spans="2:7" ht="12.75">
      <c r="B37" s="19"/>
      <c r="C37" s="19"/>
      <c r="D37" s="19"/>
      <c r="E37" s="19"/>
      <c r="F37" s="19"/>
      <c r="G37" s="3"/>
    </row>
    <row r="38" spans="2:7" ht="12.75">
      <c r="B38" s="19"/>
      <c r="C38" s="19"/>
      <c r="D38" s="19"/>
      <c r="E38" s="19"/>
      <c r="F38" s="19"/>
      <c r="G38" s="3"/>
    </row>
    <row r="39" spans="2:7" ht="12.75">
      <c r="B39" s="19"/>
      <c r="C39" s="19"/>
      <c r="D39" s="19"/>
      <c r="E39" s="19"/>
      <c r="F39" s="19"/>
      <c r="G39" s="3"/>
    </row>
    <row r="40" ht="12.75"/>
    <row r="41" ht="12.75"/>
  </sheetData>
  <sheetProtection/>
  <mergeCells count="2">
    <mergeCell ref="D15:E15"/>
    <mergeCell ref="D16:E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F2" sqref="F2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5" width="8.57421875" style="0" customWidth="1"/>
    <col min="6" max="6" width="14.28125" style="0" customWidth="1"/>
    <col min="7" max="7" width="9.1406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23</v>
      </c>
      <c r="C3" s="1">
        <v>0.75</v>
      </c>
      <c r="D3" s="1">
        <v>0.08</v>
      </c>
      <c r="E3" s="1">
        <v>70</v>
      </c>
      <c r="F3" s="1">
        <f>C3*D3</f>
        <v>0.06</v>
      </c>
      <c r="G3" s="1">
        <f>ROUND(C3*E3/12,2)</f>
        <v>4.38</v>
      </c>
    </row>
    <row r="4" spans="1:7" ht="12.75">
      <c r="A4" s="1">
        <v>3</v>
      </c>
      <c r="B4" s="1" t="s">
        <v>22</v>
      </c>
      <c r="C4" s="1">
        <v>1.2</v>
      </c>
      <c r="D4" s="1">
        <v>0.2</v>
      </c>
      <c r="E4" s="1">
        <v>116</v>
      </c>
      <c r="F4" s="1">
        <f>C4*D4</f>
        <v>0.24</v>
      </c>
      <c r="G4" s="1">
        <f>ROUND(C4*E4/12,2)</f>
        <v>11.6</v>
      </c>
    </row>
    <row r="5" spans="1:7" ht="12.75">
      <c r="A5" s="1">
        <v>4</v>
      </c>
      <c r="B5" s="1" t="s">
        <v>31</v>
      </c>
      <c r="C5" s="1">
        <v>6</v>
      </c>
      <c r="D5" s="1">
        <v>0.08</v>
      </c>
      <c r="E5" s="1">
        <v>140</v>
      </c>
      <c r="F5" s="1">
        <f>C5*D5</f>
        <v>0.48</v>
      </c>
      <c r="G5" s="1">
        <f>ROUND(C5*E5/12,2)</f>
        <v>70</v>
      </c>
    </row>
    <row r="6" spans="1:7" ht="12.75">
      <c r="A6" s="1">
        <v>4</v>
      </c>
      <c r="B6" s="4" t="s">
        <v>48</v>
      </c>
      <c r="C6" s="1">
        <v>1.2</v>
      </c>
      <c r="D6" s="1">
        <v>5</v>
      </c>
      <c r="E6" s="1">
        <v>2.2</v>
      </c>
      <c r="F6" s="1">
        <f>C6*D6</f>
        <v>6</v>
      </c>
      <c r="G6" s="1">
        <f>ROUND(C6*E6/12,2)</f>
        <v>0.22</v>
      </c>
    </row>
    <row r="7" spans="1:7" ht="12.75">
      <c r="A7" s="1">
        <v>5</v>
      </c>
      <c r="B7" s="1" t="s">
        <v>18</v>
      </c>
      <c r="C7" s="1">
        <v>0.8</v>
      </c>
      <c r="D7" s="1">
        <v>0.88</v>
      </c>
      <c r="E7" s="1">
        <v>50</v>
      </c>
      <c r="F7" s="1">
        <f>C7*D7</f>
        <v>0.7040000000000001</v>
      </c>
      <c r="G7" s="1">
        <f>ROUND(C7*E7/12,2)</f>
        <v>3.33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8.414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0.119</v>
      </c>
    </row>
    <row r="11" spans="4:6" ht="15" thickBot="1">
      <c r="D11" s="56" t="s">
        <v>77</v>
      </c>
      <c r="E11" s="58"/>
      <c r="F11" s="42">
        <f>SUM(G3:G8)</f>
        <v>89.53</v>
      </c>
    </row>
    <row r="13" ht="13.5" thickBot="1"/>
    <row r="14" spans="2:6" ht="12.75">
      <c r="B14" s="15"/>
      <c r="C14" s="16"/>
      <c r="D14" s="16"/>
      <c r="E14" s="16"/>
      <c r="F14" s="17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2.75">
      <c r="B31" s="18"/>
      <c r="C31" s="19"/>
      <c r="D31" s="19"/>
      <c r="E31" s="19"/>
      <c r="F31" s="20"/>
    </row>
    <row r="32" spans="2:6" ht="13.5" thickBot="1">
      <c r="B32" s="21"/>
      <c r="C32" s="22"/>
      <c r="D32" s="22"/>
      <c r="E32" s="22"/>
      <c r="F32" s="23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3" width="8.421875" style="2" customWidth="1"/>
    <col min="4" max="5" width="8.57421875" style="2" customWidth="1"/>
    <col min="6" max="6" width="14.28125" style="2" customWidth="1"/>
    <col min="7" max="7" width="9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87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6</v>
      </c>
      <c r="D4" s="1" t="s">
        <v>2</v>
      </c>
      <c r="E4" s="1">
        <v>61</v>
      </c>
      <c r="F4" s="1">
        <v>0.91</v>
      </c>
      <c r="G4" s="1">
        <f>ROUND(C4*E4/12,2)</f>
        <v>30.5</v>
      </c>
    </row>
    <row r="5" spans="1:7" ht="12.75">
      <c r="A5" s="1">
        <v>4</v>
      </c>
      <c r="B5" s="4" t="s">
        <v>48</v>
      </c>
      <c r="C5" s="1">
        <v>2</v>
      </c>
      <c r="D5" s="1">
        <v>5</v>
      </c>
      <c r="E5" s="1">
        <v>2.2</v>
      </c>
      <c r="F5" s="1">
        <f>C5*D5</f>
        <v>10</v>
      </c>
      <c r="G5" s="1">
        <f>ROUND(C5*E5/12,2)</f>
        <v>0.37</v>
      </c>
    </row>
    <row r="6" spans="1:7" ht="12.75">
      <c r="A6" s="1">
        <v>5</v>
      </c>
      <c r="B6" s="1" t="s">
        <v>4</v>
      </c>
      <c r="C6" s="1">
        <v>6</v>
      </c>
      <c r="D6" s="1" t="s">
        <v>2</v>
      </c>
      <c r="E6" s="1">
        <v>61</v>
      </c>
      <c r="F6" s="1">
        <v>0.91</v>
      </c>
      <c r="G6" s="1">
        <f>ROUND(C6*E6/12,2)</f>
        <v>30.5</v>
      </c>
    </row>
    <row r="7" spans="1:7" ht="12.75">
      <c r="A7" s="1">
        <v>6</v>
      </c>
      <c r="B7" s="1" t="s">
        <v>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13.05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0.077</v>
      </c>
    </row>
    <row r="11" spans="1:6" ht="15" thickBot="1">
      <c r="A11" s="3"/>
      <c r="B11" s="3"/>
      <c r="C11" s="3"/>
      <c r="D11" s="56" t="s">
        <v>77</v>
      </c>
      <c r="E11" s="58"/>
      <c r="F11" s="41">
        <f>SUM(G3:G8)</f>
        <v>75.87</v>
      </c>
    </row>
    <row r="12" spans="1:6" ht="12.75">
      <c r="A12" s="3"/>
      <c r="B12" s="3"/>
      <c r="C12" s="3"/>
      <c r="D12" s="3"/>
      <c r="E12" s="3"/>
      <c r="F12" s="3"/>
    </row>
    <row r="13" spans="1:6" ht="13.5" thickBot="1">
      <c r="A13" s="3"/>
      <c r="B13" s="3"/>
      <c r="C13" s="3"/>
      <c r="D13" s="3"/>
      <c r="E13" s="3"/>
      <c r="F13" s="3"/>
    </row>
    <row r="14" spans="1:6" ht="12.75">
      <c r="A14" s="3"/>
      <c r="B14" s="24"/>
      <c r="C14" s="25"/>
      <c r="D14" s="25"/>
      <c r="E14" s="25"/>
      <c r="F14" s="26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3.5" thickBot="1">
      <c r="B30" s="29"/>
      <c r="C30" s="30"/>
      <c r="D30" s="30"/>
      <c r="E30" s="30"/>
      <c r="F30" s="31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6</v>
      </c>
      <c r="D4" s="1" t="s">
        <v>2</v>
      </c>
      <c r="E4" s="1">
        <v>61</v>
      </c>
      <c r="F4" s="1">
        <v>0.91</v>
      </c>
      <c r="G4" s="1">
        <f>ROUND(C4*E4/12,2)</f>
        <v>30.5</v>
      </c>
    </row>
    <row r="5" spans="1:7" ht="12.75">
      <c r="A5" s="1">
        <v>4</v>
      </c>
      <c r="B5" s="1" t="s">
        <v>10</v>
      </c>
      <c r="C5" s="1">
        <v>2</v>
      </c>
      <c r="D5" s="1" t="s">
        <v>2</v>
      </c>
      <c r="E5" s="1" t="s">
        <v>2</v>
      </c>
      <c r="F5" s="1">
        <v>0.865</v>
      </c>
      <c r="G5" s="1" t="s">
        <v>2</v>
      </c>
    </row>
    <row r="6" spans="1:7" ht="12.75">
      <c r="A6" s="1">
        <v>5</v>
      </c>
      <c r="B6" s="1" t="s">
        <v>4</v>
      </c>
      <c r="C6" s="1">
        <v>6</v>
      </c>
      <c r="D6" s="1" t="s">
        <v>2</v>
      </c>
      <c r="E6" s="1">
        <v>61</v>
      </c>
      <c r="F6" s="1">
        <v>0.91</v>
      </c>
      <c r="G6" s="1">
        <f>ROUND(C6*E6/12,2)</f>
        <v>30.5</v>
      </c>
    </row>
    <row r="7" spans="1:7" ht="12.75">
      <c r="A7" s="1">
        <v>6</v>
      </c>
      <c r="B7" s="1" t="s">
        <v>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3.915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0.255</v>
      </c>
    </row>
    <row r="11" spans="1:6" ht="15" thickBot="1">
      <c r="A11" s="3"/>
      <c r="B11" s="3"/>
      <c r="C11" s="3"/>
      <c r="D11" s="56" t="s">
        <v>77</v>
      </c>
      <c r="E11" s="58"/>
      <c r="F11" s="35">
        <f>SUM(G3:G8)</f>
        <v>75.5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3.5" thickBot="1">
      <c r="A14" s="3"/>
      <c r="B14" s="3"/>
      <c r="C14" s="3"/>
      <c r="D14" s="3"/>
      <c r="E14" s="3"/>
      <c r="F14" s="3"/>
    </row>
    <row r="15" spans="1:6" ht="12.75">
      <c r="A15" s="3"/>
      <c r="B15" s="24"/>
      <c r="C15" s="25"/>
      <c r="D15" s="25"/>
      <c r="E15" s="25"/>
      <c r="F15" s="26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3.5" thickBot="1">
      <c r="B32" s="29"/>
      <c r="C32" s="30"/>
      <c r="D32" s="30"/>
      <c r="E32" s="30"/>
      <c r="F32" s="31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2" customWidth="1"/>
  </cols>
  <sheetData>
    <row r="1" spans="1:7" s="40" customFormat="1" ht="27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23</v>
      </c>
      <c r="C3" s="1">
        <v>0.75</v>
      </c>
      <c r="D3" s="1">
        <v>0.08</v>
      </c>
      <c r="E3" s="1">
        <v>70</v>
      </c>
      <c r="F3" s="1">
        <f>C3*D3</f>
        <v>0.06</v>
      </c>
      <c r="G3" s="1">
        <f aca="true" t="shared" si="0" ref="G3:G8">ROUND(C3*E3/12,2)</f>
        <v>4.38</v>
      </c>
    </row>
    <row r="4" spans="1:7" ht="12.75">
      <c r="A4" s="1">
        <v>3</v>
      </c>
      <c r="B4" s="1" t="s">
        <v>22</v>
      </c>
      <c r="C4" s="1">
        <v>1.2</v>
      </c>
      <c r="D4" s="1">
        <v>0.2</v>
      </c>
      <c r="E4" s="1">
        <v>116</v>
      </c>
      <c r="F4" s="1">
        <f>C4*D4</f>
        <v>0.24</v>
      </c>
      <c r="G4" s="1">
        <f t="shared" si="0"/>
        <v>11.6</v>
      </c>
    </row>
    <row r="5" spans="1:7" ht="12.75">
      <c r="A5" s="1">
        <v>4</v>
      </c>
      <c r="B5" s="1" t="s">
        <v>4</v>
      </c>
      <c r="C5" s="1">
        <v>6</v>
      </c>
      <c r="D5" s="1" t="s">
        <v>2</v>
      </c>
      <c r="E5" s="1">
        <v>61</v>
      </c>
      <c r="F5" s="1">
        <v>0.91</v>
      </c>
      <c r="G5" s="1">
        <f t="shared" si="0"/>
        <v>30.5</v>
      </c>
    </row>
    <row r="6" spans="1:7" ht="12.75">
      <c r="A6" s="1">
        <v>5</v>
      </c>
      <c r="B6" s="4" t="s">
        <v>48</v>
      </c>
      <c r="C6" s="1">
        <v>2</v>
      </c>
      <c r="D6" s="1">
        <v>5</v>
      </c>
      <c r="E6" s="1">
        <v>2.2</v>
      </c>
      <c r="F6" s="1">
        <f>C6*D6</f>
        <v>10</v>
      </c>
      <c r="G6" s="1">
        <f t="shared" si="0"/>
        <v>0.37</v>
      </c>
    </row>
    <row r="7" spans="1:7" ht="12.75">
      <c r="A7" s="1">
        <v>6</v>
      </c>
      <c r="B7" s="1" t="s">
        <v>4</v>
      </c>
      <c r="C7" s="1">
        <v>6</v>
      </c>
      <c r="D7" s="1" t="s">
        <v>2</v>
      </c>
      <c r="E7" s="1">
        <v>61</v>
      </c>
      <c r="F7" s="1">
        <v>0.91</v>
      </c>
      <c r="G7" s="1">
        <f t="shared" si="0"/>
        <v>30.5</v>
      </c>
    </row>
    <row r="8" spans="1:7" ht="12.75">
      <c r="A8" s="1">
        <v>7</v>
      </c>
      <c r="B8" s="1" t="s">
        <v>3</v>
      </c>
      <c r="C8" s="1">
        <v>0.75</v>
      </c>
      <c r="D8" s="1">
        <v>0.2</v>
      </c>
      <c r="E8" s="1">
        <v>116</v>
      </c>
      <c r="F8" s="1">
        <f>C8*D8</f>
        <v>0.15000000000000002</v>
      </c>
      <c r="G8" s="1">
        <f t="shared" si="0"/>
        <v>7.25</v>
      </c>
    </row>
    <row r="9" spans="1:7" ht="13.5" thickBot="1">
      <c r="A9" s="1">
        <v>8</v>
      </c>
      <c r="B9" s="1" t="s">
        <v>5</v>
      </c>
      <c r="C9" s="1" t="s">
        <v>2</v>
      </c>
      <c r="D9" s="1" t="s">
        <v>2</v>
      </c>
      <c r="E9" s="12" t="s">
        <v>2</v>
      </c>
      <c r="F9" s="12">
        <v>0.68</v>
      </c>
      <c r="G9" s="1" t="s">
        <v>2</v>
      </c>
    </row>
    <row r="10" spans="1:6" ht="13.5" thickBot="1">
      <c r="A10" s="3"/>
      <c r="B10" s="3"/>
      <c r="C10" s="3"/>
      <c r="E10" s="36" t="s">
        <v>7</v>
      </c>
      <c r="F10" s="26">
        <f>SUM(F2:F9)</f>
        <v>13.200000000000001</v>
      </c>
    </row>
    <row r="11" spans="1:6" ht="15" thickBot="1">
      <c r="A11" s="3"/>
      <c r="B11" s="3"/>
      <c r="D11" s="56" t="s">
        <v>33</v>
      </c>
      <c r="E11" s="58"/>
      <c r="F11" s="35">
        <f>ROUND(1/F10,3)</f>
        <v>0.076</v>
      </c>
    </row>
    <row r="12" spans="1:6" ht="15" thickBot="1">
      <c r="A12" s="3"/>
      <c r="B12" s="3"/>
      <c r="C12" s="3"/>
      <c r="D12" s="56" t="s">
        <v>77</v>
      </c>
      <c r="E12" s="58"/>
      <c r="F12" s="35">
        <f>SUM(G3:G9)</f>
        <v>84.6</v>
      </c>
    </row>
    <row r="13" spans="1:6" ht="12.75">
      <c r="A13" s="3"/>
      <c r="B13" s="3"/>
      <c r="C13" s="3"/>
      <c r="D13" s="3"/>
      <c r="E13" s="3"/>
      <c r="F13" s="3"/>
    </row>
    <row r="14" spans="1:6" ht="13.5" thickBot="1">
      <c r="A14" s="3"/>
      <c r="B14" s="3"/>
      <c r="C14" s="3"/>
      <c r="D14" s="3"/>
      <c r="E14" s="3"/>
      <c r="F14" s="3"/>
    </row>
    <row r="15" spans="1:6" ht="12.75">
      <c r="A15" s="3"/>
      <c r="B15" s="24"/>
      <c r="C15" s="25"/>
      <c r="D15" s="25"/>
      <c r="E15" s="25"/>
      <c r="F15" s="26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1:6" ht="12.75">
      <c r="A18" s="3"/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3.5" thickBot="1">
      <c r="B32" s="29"/>
      <c r="C32" s="30"/>
      <c r="D32" s="30"/>
      <c r="E32" s="30"/>
      <c r="F32" s="31"/>
    </row>
  </sheetData>
  <sheetProtection/>
  <mergeCells count="2">
    <mergeCell ref="D11:E11"/>
    <mergeCell ref="D12:E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23</v>
      </c>
      <c r="C3" s="1">
        <v>0.75</v>
      </c>
      <c r="D3" s="1">
        <v>0.08</v>
      </c>
      <c r="E3" s="1">
        <v>70</v>
      </c>
      <c r="F3" s="1">
        <f>C3*D3</f>
        <v>0.06</v>
      </c>
      <c r="G3" s="1">
        <f>ROUND(C3*E3/12,2)</f>
        <v>4.38</v>
      </c>
    </row>
    <row r="4" spans="1:7" ht="12.75">
      <c r="A4" s="1">
        <v>3</v>
      </c>
      <c r="B4" s="1" t="s">
        <v>22</v>
      </c>
      <c r="C4" s="1">
        <v>1.2</v>
      </c>
      <c r="D4" s="1">
        <v>0.2</v>
      </c>
      <c r="E4" s="1">
        <v>116</v>
      </c>
      <c r="F4" s="1">
        <f>C4*D4</f>
        <v>0.24</v>
      </c>
      <c r="G4" s="1">
        <f>ROUND(C4*E4/12,2)</f>
        <v>11.6</v>
      </c>
    </row>
    <row r="5" spans="1:7" ht="12.75">
      <c r="A5" s="1">
        <v>4</v>
      </c>
      <c r="B5" s="1" t="s">
        <v>4</v>
      </c>
      <c r="C5" s="1">
        <v>6</v>
      </c>
      <c r="D5" s="1" t="s">
        <v>2</v>
      </c>
      <c r="E5" s="1">
        <v>61</v>
      </c>
      <c r="F5" s="1">
        <v>0.91</v>
      </c>
      <c r="G5" s="1">
        <f>ROUND(C5*E5/12,2)</f>
        <v>30.5</v>
      </c>
    </row>
    <row r="6" spans="1:7" ht="12.75">
      <c r="A6" s="1">
        <v>5</v>
      </c>
      <c r="B6" s="1" t="s">
        <v>10</v>
      </c>
      <c r="C6" s="1">
        <v>2</v>
      </c>
      <c r="D6" s="1" t="s">
        <v>2</v>
      </c>
      <c r="E6" s="1" t="s">
        <v>2</v>
      </c>
      <c r="F6" s="1">
        <v>0.865</v>
      </c>
      <c r="G6" s="1" t="s">
        <v>2</v>
      </c>
    </row>
    <row r="7" spans="1:7" ht="12.75">
      <c r="A7" s="1">
        <v>6</v>
      </c>
      <c r="B7" s="1" t="s">
        <v>4</v>
      </c>
      <c r="C7" s="1">
        <v>6</v>
      </c>
      <c r="D7" s="1" t="s">
        <v>2</v>
      </c>
      <c r="E7" s="1">
        <v>61</v>
      </c>
      <c r="F7" s="1">
        <v>0.91</v>
      </c>
      <c r="G7" s="1">
        <f>ROUND(C7*E7/12,2)</f>
        <v>30.5</v>
      </c>
    </row>
    <row r="8" spans="1:7" ht="12.75">
      <c r="A8" s="1">
        <v>7</v>
      </c>
      <c r="B8" s="1" t="s">
        <v>3</v>
      </c>
      <c r="C8" s="1">
        <v>0.75</v>
      </c>
      <c r="D8" s="1">
        <v>0.2</v>
      </c>
      <c r="E8" s="1">
        <v>116</v>
      </c>
      <c r="F8" s="1">
        <f>C8*D8</f>
        <v>0.15000000000000002</v>
      </c>
      <c r="G8" s="1">
        <f>ROUND(C8*E8/12,2)</f>
        <v>7.25</v>
      </c>
    </row>
    <row r="9" spans="1:7" ht="13.5" thickBot="1">
      <c r="A9" s="1">
        <v>8</v>
      </c>
      <c r="B9" s="1" t="s">
        <v>5</v>
      </c>
      <c r="C9" s="1" t="s">
        <v>2</v>
      </c>
      <c r="D9" s="1" t="s">
        <v>2</v>
      </c>
      <c r="E9" s="12" t="s">
        <v>2</v>
      </c>
      <c r="F9" s="12">
        <v>0.68</v>
      </c>
      <c r="G9" s="1" t="s">
        <v>2</v>
      </c>
    </row>
    <row r="10" spans="1:6" ht="13.5" thickBot="1">
      <c r="A10" s="3"/>
      <c r="B10" s="3"/>
      <c r="C10" s="3"/>
      <c r="E10" s="36" t="s">
        <v>7</v>
      </c>
      <c r="F10" s="26">
        <f>SUM(F2:F9)</f>
        <v>4.065</v>
      </c>
    </row>
    <row r="11" spans="1:6" ht="15" thickBot="1">
      <c r="A11" s="3"/>
      <c r="B11" s="3"/>
      <c r="D11" s="56" t="s">
        <v>33</v>
      </c>
      <c r="E11" s="58"/>
      <c r="F11" s="35">
        <f>ROUND(1/F10,3)</f>
        <v>0.246</v>
      </c>
    </row>
    <row r="12" spans="1:6" ht="15" thickBot="1">
      <c r="A12" s="3"/>
      <c r="B12" s="3"/>
      <c r="C12" s="3"/>
      <c r="D12" s="56" t="s">
        <v>77</v>
      </c>
      <c r="E12" s="58"/>
      <c r="F12" s="35">
        <f>SUM(G3:G9)</f>
        <v>84.23</v>
      </c>
    </row>
    <row r="13" spans="1:6" ht="12.75">
      <c r="A13" s="3"/>
      <c r="B13" s="3"/>
      <c r="C13" s="3"/>
      <c r="D13" s="3"/>
      <c r="E13" s="3"/>
      <c r="F13" s="3"/>
    </row>
    <row r="14" spans="1:6" ht="13.5" thickBot="1">
      <c r="A14" s="3"/>
      <c r="B14" s="3"/>
      <c r="C14" s="3"/>
      <c r="D14" s="3"/>
      <c r="E14" s="3"/>
      <c r="F14" s="3"/>
    </row>
    <row r="15" spans="1:6" ht="12.75">
      <c r="A15" s="3"/>
      <c r="B15" s="24"/>
      <c r="C15" s="25"/>
      <c r="D15" s="25"/>
      <c r="E15" s="25"/>
      <c r="F15" s="26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1:6" ht="12.75">
      <c r="A18" s="3"/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3.5" thickBot="1">
      <c r="B32" s="29"/>
      <c r="C32" s="30"/>
      <c r="D32" s="30"/>
      <c r="E32" s="30"/>
      <c r="F32" s="31"/>
    </row>
  </sheetData>
  <sheetProtection/>
  <mergeCells count="2">
    <mergeCell ref="D11:E11"/>
    <mergeCell ref="D12:E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C3*E3/12</f>
        <v>7.25</v>
      </c>
    </row>
    <row r="4" spans="1:7" ht="12.75">
      <c r="A4" s="1">
        <v>3</v>
      </c>
      <c r="B4" s="1" t="s">
        <v>4</v>
      </c>
      <c r="C4" s="1">
        <v>4</v>
      </c>
      <c r="D4" s="1" t="s">
        <v>2</v>
      </c>
      <c r="E4" s="1">
        <v>61</v>
      </c>
      <c r="F4" s="1">
        <v>0.71</v>
      </c>
      <c r="G4" s="1">
        <f>ROUND(C4*E4/12,2)</f>
        <v>20.33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C5*E5/12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6" t="s">
        <v>7</v>
      </c>
      <c r="F7" s="26">
        <f>SUM(F2:F6)</f>
        <v>1.94</v>
      </c>
    </row>
    <row r="8" spans="1:6" ht="15" thickBot="1">
      <c r="A8" s="3"/>
      <c r="B8" s="3"/>
      <c r="D8" s="56" t="s">
        <v>33</v>
      </c>
      <c r="E8" s="58"/>
      <c r="F8" s="35">
        <f>ROUND(1/F7,3)</f>
        <v>0.515</v>
      </c>
    </row>
    <row r="9" spans="4:6" ht="15" thickBot="1">
      <c r="D9" s="56" t="s">
        <v>77</v>
      </c>
      <c r="E9" s="58"/>
      <c r="F9" s="35">
        <f>SUM(G3:G6)</f>
        <v>34.83</v>
      </c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3.5" thickBot="1">
      <c r="B31" s="21"/>
      <c r="C31" s="22"/>
      <c r="D31" s="22"/>
      <c r="E31" s="22"/>
      <c r="F31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32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C3*E3/12</f>
        <v>7.25</v>
      </c>
    </row>
    <row r="4" spans="1:7" ht="12.75">
      <c r="A4" s="1">
        <v>3</v>
      </c>
      <c r="B4" s="1" t="s">
        <v>4</v>
      </c>
      <c r="C4" s="1">
        <v>6</v>
      </c>
      <c r="D4" s="1" t="s">
        <v>2</v>
      </c>
      <c r="E4" s="1">
        <v>61</v>
      </c>
      <c r="F4" s="1">
        <v>0.91</v>
      </c>
      <c r="G4" s="1">
        <f>ROUND(C4*E4/12,2)</f>
        <v>30.5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C5*E5/12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7" ht="13.5" thickBot="1">
      <c r="A7" s="3"/>
      <c r="B7" s="3"/>
      <c r="C7" s="3"/>
      <c r="E7" s="36" t="s">
        <v>7</v>
      </c>
      <c r="F7" s="26">
        <f>SUM(F2:F6)</f>
        <v>2.5700000000000003</v>
      </c>
      <c r="G7" s="2"/>
    </row>
    <row r="8" spans="1:6" ht="15" thickBot="1">
      <c r="A8" s="3"/>
      <c r="B8" s="3"/>
      <c r="D8" s="56" t="s">
        <v>33</v>
      </c>
      <c r="E8" s="58"/>
      <c r="F8" s="35">
        <f>ROUND(1/F7,3)</f>
        <v>0.389</v>
      </c>
    </row>
    <row r="9" spans="4:6" ht="15" thickBot="1">
      <c r="D9" s="56" t="s">
        <v>77</v>
      </c>
      <c r="E9" s="58"/>
      <c r="F9" s="35">
        <f>SUM(G3:G6)</f>
        <v>45</v>
      </c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3.5" thickBot="1">
      <c r="B31" s="21"/>
      <c r="C31" s="22"/>
      <c r="D31" s="22"/>
      <c r="E31" s="22"/>
      <c r="F31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M2" sqref="M2"/>
    </sheetView>
  </sheetViews>
  <sheetFormatPr defaultColWidth="9.140625" defaultRowHeight="12.75"/>
  <cols>
    <col min="1" max="1" width="4.421875" style="2" customWidth="1"/>
    <col min="2" max="2" width="30.00390625" style="2" customWidth="1"/>
    <col min="3" max="5" width="8.57421875" style="2" customWidth="1"/>
    <col min="6" max="6" width="14.28125" style="2" customWidth="1"/>
    <col min="7" max="7" width="9.28125" style="2" hidden="1" customWidth="1"/>
  </cols>
  <sheetData>
    <row r="1" spans="1:6" ht="33" customHeight="1">
      <c r="A1" s="59" t="s">
        <v>92</v>
      </c>
      <c r="B1" s="59"/>
      <c r="C1" s="59"/>
      <c r="D1" s="59"/>
      <c r="E1" s="59"/>
      <c r="F1" s="59"/>
    </row>
    <row r="2" spans="1:7" ht="26.25" customHeight="1">
      <c r="A2" s="6" t="s">
        <v>74</v>
      </c>
      <c r="B2" s="6" t="s">
        <v>1</v>
      </c>
      <c r="C2" s="6" t="s">
        <v>72</v>
      </c>
      <c r="D2" s="6" t="s">
        <v>73</v>
      </c>
      <c r="E2" s="5" t="s">
        <v>76</v>
      </c>
      <c r="F2" s="5" t="s">
        <v>86</v>
      </c>
      <c r="G2" s="13" t="s">
        <v>75</v>
      </c>
    </row>
    <row r="3" spans="1:7" ht="12.75">
      <c r="A3" s="1">
        <v>1</v>
      </c>
      <c r="B3" s="1" t="s">
        <v>6</v>
      </c>
      <c r="C3" s="1" t="s">
        <v>2</v>
      </c>
      <c r="D3" s="1" t="s">
        <v>2</v>
      </c>
      <c r="E3" s="1" t="s">
        <v>2</v>
      </c>
      <c r="F3" s="1">
        <v>0.25</v>
      </c>
      <c r="G3" s="32" t="s">
        <v>2</v>
      </c>
    </row>
    <row r="4" spans="1:7" ht="12.75">
      <c r="A4" s="1">
        <v>2</v>
      </c>
      <c r="B4" s="1" t="s">
        <v>89</v>
      </c>
      <c r="C4" s="1">
        <v>4</v>
      </c>
      <c r="D4" s="1"/>
      <c r="E4" s="1"/>
      <c r="F4" s="1">
        <v>8.4</v>
      </c>
      <c r="G4" s="1">
        <f>C4*E4/12</f>
        <v>0</v>
      </c>
    </row>
    <row r="5" spans="1:7" ht="12.75">
      <c r="A5" s="1">
        <v>3</v>
      </c>
      <c r="B5" s="1" t="s">
        <v>90</v>
      </c>
      <c r="C5" s="1"/>
      <c r="D5" s="1" t="s">
        <v>2</v>
      </c>
      <c r="E5" s="1">
        <v>61</v>
      </c>
      <c r="F5" s="1"/>
      <c r="G5" s="1">
        <f>ROUND(C5*E5/12,2)</f>
        <v>0</v>
      </c>
    </row>
    <row r="6" spans="1:7" ht="12.75">
      <c r="A6" s="1">
        <v>4</v>
      </c>
      <c r="B6" s="1" t="s">
        <v>91</v>
      </c>
      <c r="C6" s="1"/>
      <c r="D6" s="1"/>
      <c r="E6" s="1"/>
      <c r="F6" s="1"/>
      <c r="G6" s="1">
        <f>C6*E6/12</f>
        <v>0</v>
      </c>
    </row>
    <row r="7" spans="1:7" ht="13.5" thickBot="1">
      <c r="A7" s="1">
        <v>5</v>
      </c>
      <c r="B7" s="1" t="s">
        <v>5</v>
      </c>
      <c r="C7" s="1" t="s">
        <v>2</v>
      </c>
      <c r="D7" s="1" t="s">
        <v>2</v>
      </c>
      <c r="E7" s="12" t="s">
        <v>2</v>
      </c>
      <c r="F7" s="12">
        <v>0.68</v>
      </c>
      <c r="G7" s="1" t="s">
        <v>2</v>
      </c>
    </row>
    <row r="8" spans="1:6" ht="13.5" thickBot="1">
      <c r="A8" s="3"/>
      <c r="B8" s="3"/>
      <c r="C8" s="3"/>
      <c r="E8" s="36" t="s">
        <v>7</v>
      </c>
      <c r="F8" s="26">
        <f>SUM(F3:F7)</f>
        <v>9.33</v>
      </c>
    </row>
    <row r="9" spans="1:6" ht="15" thickBot="1">
      <c r="A9" s="3"/>
      <c r="B9" s="3"/>
      <c r="C9" s="8"/>
      <c r="D9" s="56" t="s">
        <v>33</v>
      </c>
      <c r="E9" s="57"/>
      <c r="F9" s="26">
        <f>ROUND(1/F8,3)</f>
        <v>0.107</v>
      </c>
    </row>
    <row r="10" spans="1:6" ht="15" thickBot="1">
      <c r="A10" s="3"/>
      <c r="B10" s="3"/>
      <c r="C10" s="3"/>
      <c r="D10" s="56" t="s">
        <v>77</v>
      </c>
      <c r="E10" s="58"/>
      <c r="F10" s="35">
        <f>SUM(G3:G7)</f>
        <v>0</v>
      </c>
    </row>
    <row r="11" spans="1:6" ht="12.75">
      <c r="A11" s="3"/>
      <c r="B11" s="3"/>
      <c r="C11" s="3"/>
      <c r="D11" s="3"/>
      <c r="E11" s="3"/>
      <c r="F11" s="3"/>
    </row>
    <row r="12" spans="1:6" ht="13.5" thickBot="1">
      <c r="A12" s="3"/>
      <c r="B12" s="3"/>
      <c r="C12" s="3"/>
      <c r="D12" s="3"/>
      <c r="E12" s="3"/>
      <c r="F12" s="3"/>
    </row>
    <row r="13" spans="1:6" ht="12.75">
      <c r="A13" s="3"/>
      <c r="B13" s="24"/>
      <c r="C13" s="25"/>
      <c r="D13" s="25"/>
      <c r="E13" s="25"/>
      <c r="F13" s="26"/>
    </row>
    <row r="14" spans="1:6" ht="12.75">
      <c r="A14" s="3"/>
      <c r="B14" s="27"/>
      <c r="C14" s="3"/>
      <c r="D14" s="3"/>
      <c r="E14" s="3"/>
      <c r="F14" s="28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2:6" ht="12.75"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3.5" thickBot="1">
      <c r="B31" s="29"/>
      <c r="C31" s="30"/>
      <c r="D31" s="30"/>
      <c r="E31" s="30"/>
      <c r="F31" s="31"/>
    </row>
  </sheetData>
  <sheetProtection/>
  <mergeCells count="3">
    <mergeCell ref="D9:E9"/>
    <mergeCell ref="D10:E10"/>
    <mergeCell ref="A1:F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32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C3*E3/12</f>
        <v>7.25</v>
      </c>
    </row>
    <row r="4" spans="1:7" ht="12.75">
      <c r="A4" s="1">
        <v>3</v>
      </c>
      <c r="B4" s="1" t="s">
        <v>4</v>
      </c>
      <c r="C4" s="1">
        <v>8</v>
      </c>
      <c r="D4" s="1" t="s">
        <v>2</v>
      </c>
      <c r="E4" s="1">
        <v>61</v>
      </c>
      <c r="F4" s="1">
        <v>1.11</v>
      </c>
      <c r="G4" s="1">
        <f>ROUND(C4*E4/12,2)</f>
        <v>40.67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C5*E5/12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24" t="s">
        <v>7</v>
      </c>
      <c r="F7" s="26">
        <f>SUM(F2:F6)</f>
        <v>2.7700000000000005</v>
      </c>
    </row>
    <row r="8" spans="1:6" ht="15" thickBot="1">
      <c r="A8" s="3"/>
      <c r="B8" s="3"/>
      <c r="D8" s="56" t="s">
        <v>33</v>
      </c>
      <c r="E8" s="58"/>
      <c r="F8" s="35">
        <f>ROUND(1/F7,3)</f>
        <v>0.361</v>
      </c>
    </row>
    <row r="9" spans="4:6" ht="15" thickBot="1">
      <c r="D9" s="56" t="s">
        <v>77</v>
      </c>
      <c r="E9" s="58"/>
      <c r="F9" s="35">
        <f>SUM(G3:G6)</f>
        <v>55.17</v>
      </c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3.5" thickBot="1">
      <c r="B31" s="21"/>
      <c r="C31" s="22"/>
      <c r="D31" s="22"/>
      <c r="E31" s="22"/>
      <c r="F31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3" width="8.421875" style="0" customWidth="1"/>
    <col min="4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32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C3*E3/12</f>
        <v>7.25</v>
      </c>
    </row>
    <row r="4" spans="1:7" ht="12.75">
      <c r="A4" s="1">
        <v>3</v>
      </c>
      <c r="B4" s="1" t="s">
        <v>8</v>
      </c>
      <c r="C4" s="1">
        <v>4</v>
      </c>
      <c r="D4" s="1">
        <v>0.08</v>
      </c>
      <c r="E4" s="1">
        <v>140</v>
      </c>
      <c r="F4" s="1">
        <f>C4*D4</f>
        <v>0.32</v>
      </c>
      <c r="G4" s="1">
        <f>ROUND(C4*E4/12,2)</f>
        <v>46.67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C5*E5/12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6" t="s">
        <v>7</v>
      </c>
      <c r="F7" s="26">
        <f>SUM(F2:F6)</f>
        <v>1.9800000000000004</v>
      </c>
    </row>
    <row r="8" spans="1:6" ht="15" thickBot="1">
      <c r="A8" s="3"/>
      <c r="B8" s="3"/>
      <c r="D8" s="56" t="s">
        <v>33</v>
      </c>
      <c r="E8" s="58"/>
      <c r="F8" s="35">
        <f>ROUND(1/F7,3)</f>
        <v>0.505</v>
      </c>
    </row>
    <row r="9" spans="4:6" ht="15" thickBot="1">
      <c r="D9" s="56" t="s">
        <v>77</v>
      </c>
      <c r="E9" s="58"/>
      <c r="F9" s="35">
        <f>SUM(G3:G6)</f>
        <v>61.17</v>
      </c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3.5" thickBot="1">
      <c r="B30" s="21"/>
      <c r="C30" s="22"/>
      <c r="D30" s="22"/>
      <c r="E30" s="22"/>
      <c r="F30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32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C3*E3/12</f>
        <v>7.25</v>
      </c>
    </row>
    <row r="4" spans="1:7" ht="12.75">
      <c r="A4" s="1">
        <v>3</v>
      </c>
      <c r="B4" s="1" t="s">
        <v>8</v>
      </c>
      <c r="C4" s="1">
        <v>6</v>
      </c>
      <c r="D4" s="1">
        <v>0.08</v>
      </c>
      <c r="E4" s="1">
        <v>140</v>
      </c>
      <c r="F4" s="1">
        <f>C4*D4</f>
        <v>0.48</v>
      </c>
      <c r="G4" s="1">
        <f>ROUND(C4*E4/12,2)</f>
        <v>70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C5*E5/12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6" t="s">
        <v>7</v>
      </c>
      <c r="F7" s="26">
        <f>SUM(F2:F6)</f>
        <v>2.14</v>
      </c>
    </row>
    <row r="8" spans="1:6" ht="15" thickBot="1">
      <c r="A8" s="3"/>
      <c r="B8" s="3"/>
      <c r="D8" s="56" t="s">
        <v>33</v>
      </c>
      <c r="E8" s="58"/>
      <c r="F8" s="35">
        <f>ROUND(1/F7,3)</f>
        <v>0.467</v>
      </c>
    </row>
    <row r="9" spans="4:6" ht="15" thickBot="1">
      <c r="D9" s="56" t="s">
        <v>77</v>
      </c>
      <c r="E9" s="58"/>
      <c r="F9" s="35">
        <f>SUM(G3:G6)</f>
        <v>84.5</v>
      </c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3.5" thickBot="1">
      <c r="B30" s="21"/>
      <c r="C30" s="22"/>
      <c r="D30" s="22"/>
      <c r="E30" s="22"/>
      <c r="F30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32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C3*E3/12</f>
        <v>7.25</v>
      </c>
    </row>
    <row r="4" spans="1:7" ht="12.75">
      <c r="A4" s="1">
        <v>3</v>
      </c>
      <c r="B4" s="1" t="s">
        <v>8</v>
      </c>
      <c r="C4" s="1">
        <v>8</v>
      </c>
      <c r="D4" s="1">
        <v>0.08</v>
      </c>
      <c r="E4" s="1">
        <v>140</v>
      </c>
      <c r="F4" s="1">
        <f>C4*D4</f>
        <v>0.64</v>
      </c>
      <c r="G4" s="1">
        <f>ROUND(C4*E4/12,2)</f>
        <v>93.33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C5*E5/12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6" t="s">
        <v>7</v>
      </c>
      <c r="F7" s="26">
        <f>SUM(F2:F6)</f>
        <v>2.3000000000000003</v>
      </c>
    </row>
    <row r="8" spans="1:6" ht="15" thickBot="1">
      <c r="A8" s="3"/>
      <c r="B8" s="3"/>
      <c r="D8" s="56" t="s">
        <v>33</v>
      </c>
      <c r="E8" s="58"/>
      <c r="F8" s="35">
        <f>ROUND(1/F7,3)</f>
        <v>0.435</v>
      </c>
    </row>
    <row r="9" spans="4:6" ht="15" thickBot="1">
      <c r="D9" s="56" t="s">
        <v>77</v>
      </c>
      <c r="E9" s="58"/>
      <c r="F9" s="35">
        <f>SUM(G3:G6)</f>
        <v>107.83</v>
      </c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3.5" thickBot="1">
      <c r="B30" s="21"/>
      <c r="C30" s="22"/>
      <c r="D30" s="22"/>
      <c r="E30" s="22"/>
      <c r="F30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7.00390625" style="0" customWidth="1"/>
    <col min="4" max="5" width="7.140625" style="0" customWidth="1"/>
    <col min="6" max="6" width="7.8515625" style="0" customWidth="1"/>
    <col min="7" max="9" width="7.8515625" style="2" customWidth="1"/>
  </cols>
  <sheetData>
    <row r="1" spans="1:9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69" t="s">
        <v>86</v>
      </c>
      <c r="G1" s="70"/>
      <c r="H1" s="64" t="s">
        <v>80</v>
      </c>
      <c r="I1" s="65"/>
    </row>
    <row r="2" spans="1:9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1">
        <v>0.68</v>
      </c>
      <c r="H2" s="1" t="s">
        <v>2</v>
      </c>
      <c r="I2" s="1" t="s">
        <v>2</v>
      </c>
    </row>
    <row r="3" spans="1:9" ht="12.75">
      <c r="A3" s="1">
        <v>2</v>
      </c>
      <c r="B3" s="1" t="s">
        <v>9</v>
      </c>
      <c r="C3" s="1">
        <v>0.5</v>
      </c>
      <c r="D3" s="1" t="s">
        <v>2</v>
      </c>
      <c r="E3" s="1">
        <v>50</v>
      </c>
      <c r="F3" s="1">
        <v>0.45</v>
      </c>
      <c r="G3" s="1">
        <v>0.45</v>
      </c>
      <c r="H3" s="1">
        <f>ROUND(C3*E3/12,2)</f>
        <v>2.08</v>
      </c>
      <c r="I3" s="1">
        <f>ROUND(C3*E3/12,2)</f>
        <v>2.08</v>
      </c>
    </row>
    <row r="4" spans="1:9" ht="12.75">
      <c r="A4" s="1">
        <v>3</v>
      </c>
      <c r="B4" s="1" t="s">
        <v>12</v>
      </c>
      <c r="C4" s="1">
        <v>3.5</v>
      </c>
      <c r="D4" s="1" t="s">
        <v>2</v>
      </c>
      <c r="E4" s="1">
        <v>32</v>
      </c>
      <c r="F4" s="1" t="s">
        <v>2</v>
      </c>
      <c r="G4" s="1">
        <v>4.38</v>
      </c>
      <c r="H4" s="1" t="s">
        <v>2</v>
      </c>
      <c r="I4" s="1">
        <f>ROUND(C4*G4,2)</f>
        <v>15.33</v>
      </c>
    </row>
    <row r="5" spans="1:9" ht="12.75">
      <c r="A5" s="1">
        <v>4</v>
      </c>
      <c r="B5" s="1" t="s">
        <v>10</v>
      </c>
      <c r="C5" s="1">
        <v>3.5</v>
      </c>
      <c r="D5" s="1" t="s">
        <v>2</v>
      </c>
      <c r="E5" s="1" t="s">
        <v>2</v>
      </c>
      <c r="F5" s="1">
        <v>0.85</v>
      </c>
      <c r="G5" s="1" t="s">
        <v>2</v>
      </c>
      <c r="H5" s="1" t="s">
        <v>2</v>
      </c>
      <c r="I5" s="1" t="s">
        <v>2</v>
      </c>
    </row>
    <row r="6" spans="1:9" ht="12.75">
      <c r="A6" s="1">
        <v>5</v>
      </c>
      <c r="B6" s="1" t="s">
        <v>9</v>
      </c>
      <c r="C6" s="1">
        <v>0.5</v>
      </c>
      <c r="D6" s="1" t="s">
        <v>2</v>
      </c>
      <c r="E6" s="1">
        <v>50</v>
      </c>
      <c r="F6" s="1">
        <v>0.45</v>
      </c>
      <c r="G6" s="1">
        <v>0.45</v>
      </c>
      <c r="H6" s="1">
        <f>ROUND(C6*E6/12,2)</f>
        <v>2.08</v>
      </c>
      <c r="I6" s="1">
        <f>ROUND(C6*E6/12,2)</f>
        <v>2.08</v>
      </c>
    </row>
    <row r="7" spans="1:9" ht="12.75">
      <c r="A7" s="1">
        <v>6</v>
      </c>
      <c r="B7" s="1" t="s">
        <v>5</v>
      </c>
      <c r="C7" s="1" t="s">
        <v>2</v>
      </c>
      <c r="D7" s="1" t="s">
        <v>2</v>
      </c>
      <c r="E7" s="1" t="s">
        <v>2</v>
      </c>
      <c r="F7" s="1">
        <v>0.68</v>
      </c>
      <c r="G7" s="1">
        <v>0.68</v>
      </c>
      <c r="H7" s="1" t="s">
        <v>2</v>
      </c>
      <c r="I7" s="1" t="s">
        <v>2</v>
      </c>
    </row>
    <row r="8" spans="1:9" ht="12.75">
      <c r="A8" s="3"/>
      <c r="B8" s="3"/>
      <c r="C8" s="3"/>
      <c r="E8" s="8" t="s">
        <v>7</v>
      </c>
      <c r="F8" s="1">
        <f>SUM(F2:F7)</f>
        <v>3.1100000000000003</v>
      </c>
      <c r="G8" s="1">
        <f>SUM(G2:G7)</f>
        <v>6.64</v>
      </c>
      <c r="H8" s="1">
        <f>SUM(H3:H7)</f>
        <v>4.16</v>
      </c>
      <c r="I8" s="1">
        <f>SUM(I3:I7)</f>
        <v>19.490000000000002</v>
      </c>
    </row>
    <row r="9" spans="1:9" ht="14.25">
      <c r="A9" s="3"/>
      <c r="B9" s="3"/>
      <c r="C9" s="61" t="s">
        <v>33</v>
      </c>
      <c r="D9" s="62"/>
      <c r="E9" s="63"/>
      <c r="F9" s="1">
        <f>ROUND(1/F8,3)</f>
        <v>0.322</v>
      </c>
      <c r="G9" s="1">
        <f>ROUND(1/G8,3)</f>
        <v>0.151</v>
      </c>
      <c r="H9" s="66" t="s">
        <v>79</v>
      </c>
      <c r="I9" s="66" t="s">
        <v>11</v>
      </c>
    </row>
    <row r="10" spans="6:9" ht="12.75" customHeight="1">
      <c r="F10" s="66" t="s">
        <v>79</v>
      </c>
      <c r="G10" s="66" t="s">
        <v>11</v>
      </c>
      <c r="H10" s="67"/>
      <c r="I10" s="67"/>
    </row>
    <row r="11" spans="6:9" ht="12.75">
      <c r="F11" s="71"/>
      <c r="G11" s="71"/>
      <c r="H11" s="68"/>
      <c r="I11" s="68"/>
    </row>
    <row r="12" ht="13.5" thickBot="1"/>
    <row r="13" spans="2:6" ht="16.5" thickBot="1">
      <c r="B13" s="56" t="s">
        <v>32</v>
      </c>
      <c r="C13" s="58"/>
      <c r="D13" s="58"/>
      <c r="E13" s="58"/>
      <c r="F13" s="35">
        <f>ROUND(0.9*F9+0.1*G9,3)</f>
        <v>0.305</v>
      </c>
    </row>
    <row r="14" spans="2:6" ht="16.5" customHeight="1" thickBot="1">
      <c r="B14" s="56" t="s">
        <v>81</v>
      </c>
      <c r="C14" s="58"/>
      <c r="D14" s="58"/>
      <c r="E14" s="58"/>
      <c r="F14" s="35">
        <f>ROUND(0.9*H8+0.1*I8,2)</f>
        <v>5.69</v>
      </c>
    </row>
    <row r="16" ht="13.5" thickBot="1"/>
    <row r="17" spans="2:8" ht="12.75">
      <c r="B17" s="15"/>
      <c r="C17" s="16"/>
      <c r="D17" s="16"/>
      <c r="E17" s="16"/>
      <c r="F17" s="16"/>
      <c r="G17" s="25"/>
      <c r="H17" s="26"/>
    </row>
    <row r="18" spans="2:8" ht="12.75">
      <c r="B18" s="18"/>
      <c r="C18" s="19"/>
      <c r="D18" s="19"/>
      <c r="E18" s="19"/>
      <c r="F18" s="19"/>
      <c r="G18" s="3"/>
      <c r="H18" s="28"/>
    </row>
    <row r="19" spans="2:8" ht="12.75">
      <c r="B19" s="18"/>
      <c r="C19" s="19"/>
      <c r="D19" s="19"/>
      <c r="E19" s="19"/>
      <c r="F19" s="19"/>
      <c r="G19" s="3"/>
      <c r="H19" s="28"/>
    </row>
    <row r="20" spans="2:8" ht="12.75">
      <c r="B20" s="18"/>
      <c r="C20" s="19"/>
      <c r="D20" s="19"/>
      <c r="E20" s="19"/>
      <c r="F20" s="19"/>
      <c r="G20" s="3"/>
      <c r="H20" s="28"/>
    </row>
    <row r="21" spans="2:8" ht="12.75">
      <c r="B21" s="18"/>
      <c r="C21" s="19"/>
      <c r="D21" s="19"/>
      <c r="E21" s="19"/>
      <c r="F21" s="19"/>
      <c r="G21" s="3"/>
      <c r="H21" s="28"/>
    </row>
    <row r="22" spans="2:8" ht="12.75">
      <c r="B22" s="18"/>
      <c r="C22" s="19"/>
      <c r="D22" s="19"/>
      <c r="E22" s="19"/>
      <c r="F22" s="19"/>
      <c r="G22" s="3"/>
      <c r="H22" s="28"/>
    </row>
    <row r="23" spans="2:8" ht="12.75">
      <c r="B23" s="18"/>
      <c r="C23" s="19"/>
      <c r="D23" s="19"/>
      <c r="E23" s="19"/>
      <c r="F23" s="19"/>
      <c r="G23" s="3"/>
      <c r="H23" s="28"/>
    </row>
    <row r="24" spans="2:8" ht="12.75">
      <c r="B24" s="18"/>
      <c r="C24" s="19"/>
      <c r="D24" s="19"/>
      <c r="E24" s="19"/>
      <c r="F24" s="19"/>
      <c r="G24" s="3"/>
      <c r="H24" s="28"/>
    </row>
    <row r="25" spans="2:8" ht="12.75">
      <c r="B25" s="18"/>
      <c r="C25" s="19"/>
      <c r="D25" s="19"/>
      <c r="E25" s="19"/>
      <c r="F25" s="19"/>
      <c r="G25" s="3"/>
      <c r="H25" s="28"/>
    </row>
    <row r="26" spans="2:8" ht="12.75">
      <c r="B26" s="18"/>
      <c r="C26" s="19"/>
      <c r="D26" s="19"/>
      <c r="E26" s="19"/>
      <c r="F26" s="19"/>
      <c r="G26" s="3"/>
      <c r="H26" s="28"/>
    </row>
    <row r="27" spans="2:8" ht="12.75">
      <c r="B27" s="18"/>
      <c r="C27" s="19"/>
      <c r="D27" s="19"/>
      <c r="E27" s="19"/>
      <c r="F27" s="19"/>
      <c r="G27" s="3"/>
      <c r="H27" s="28"/>
    </row>
    <row r="28" spans="2:8" ht="12.75">
      <c r="B28" s="18"/>
      <c r="C28" s="19"/>
      <c r="D28" s="19"/>
      <c r="E28" s="19"/>
      <c r="F28" s="19"/>
      <c r="G28" s="3"/>
      <c r="H28" s="28"/>
    </row>
    <row r="29" spans="2:8" ht="12.75">
      <c r="B29" s="18"/>
      <c r="C29" s="19"/>
      <c r="D29" s="19"/>
      <c r="E29" s="19"/>
      <c r="F29" s="19"/>
      <c r="G29" s="3"/>
      <c r="H29" s="28"/>
    </row>
    <row r="30" spans="2:8" ht="12.75">
      <c r="B30" s="18"/>
      <c r="C30" s="19"/>
      <c r="D30" s="19"/>
      <c r="E30" s="19"/>
      <c r="F30" s="19"/>
      <c r="G30" s="3"/>
      <c r="H30" s="28"/>
    </row>
    <row r="31" spans="2:8" ht="12.75">
      <c r="B31" s="18"/>
      <c r="C31" s="19"/>
      <c r="D31" s="19"/>
      <c r="E31" s="19"/>
      <c r="F31" s="19"/>
      <c r="G31" s="3"/>
      <c r="H31" s="28"/>
    </row>
    <row r="32" spans="2:8" ht="12.75">
      <c r="B32" s="18"/>
      <c r="C32" s="19"/>
      <c r="D32" s="19"/>
      <c r="E32" s="19"/>
      <c r="F32" s="19"/>
      <c r="G32" s="3"/>
      <c r="H32" s="28"/>
    </row>
    <row r="33" spans="2:8" ht="12.75">
      <c r="B33" s="18"/>
      <c r="C33" s="19"/>
      <c r="D33" s="19"/>
      <c r="E33" s="19"/>
      <c r="F33" s="19"/>
      <c r="G33" s="3"/>
      <c r="H33" s="28"/>
    </row>
    <row r="34" spans="2:8" ht="13.5" thickBot="1">
      <c r="B34" s="21"/>
      <c r="C34" s="22"/>
      <c r="D34" s="22"/>
      <c r="E34" s="22"/>
      <c r="F34" s="22"/>
      <c r="G34" s="30"/>
      <c r="H34" s="31"/>
    </row>
  </sheetData>
  <sheetProtection/>
  <mergeCells count="9">
    <mergeCell ref="B14:E14"/>
    <mergeCell ref="C9:E9"/>
    <mergeCell ref="H1:I1"/>
    <mergeCell ref="H9:H11"/>
    <mergeCell ref="I9:I11"/>
    <mergeCell ref="F1:G1"/>
    <mergeCell ref="F10:F11"/>
    <mergeCell ref="G10:G11"/>
    <mergeCell ref="B13:E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4</v>
      </c>
      <c r="D4" s="1" t="s">
        <v>2</v>
      </c>
      <c r="E4" s="1">
        <v>61</v>
      </c>
      <c r="F4" s="1">
        <v>0.71</v>
      </c>
      <c r="G4" s="1">
        <f>ROUND(C4*E4/12,2)</f>
        <v>20.33</v>
      </c>
    </row>
    <row r="5" spans="1:7" ht="12.75">
      <c r="A5" s="1">
        <v>4</v>
      </c>
      <c r="B5" s="1" t="s">
        <v>10</v>
      </c>
      <c r="C5" s="1">
        <v>2</v>
      </c>
      <c r="D5" s="1" t="s">
        <v>2</v>
      </c>
      <c r="E5" s="1" t="s">
        <v>2</v>
      </c>
      <c r="F5" s="1">
        <v>0.865</v>
      </c>
      <c r="G5" s="1" t="s">
        <v>2</v>
      </c>
    </row>
    <row r="6" spans="1:7" ht="12.75">
      <c r="A6" s="1">
        <v>5</v>
      </c>
      <c r="B6" s="1" t="s">
        <v>4</v>
      </c>
      <c r="C6" s="1">
        <v>4</v>
      </c>
      <c r="D6" s="1" t="s">
        <v>2</v>
      </c>
      <c r="E6" s="1">
        <v>61</v>
      </c>
      <c r="F6" s="1">
        <v>0.71</v>
      </c>
      <c r="G6" s="1">
        <f>ROUND(C6*E6/12,2)</f>
        <v>20.33</v>
      </c>
    </row>
    <row r="7" spans="1:7" ht="12.75">
      <c r="A7" s="1">
        <v>6</v>
      </c>
      <c r="B7" s="1" t="s">
        <v>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3.9450000000000003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0.253</v>
      </c>
    </row>
    <row r="11" spans="1:6" ht="15" thickBot="1">
      <c r="A11" s="3"/>
      <c r="B11" s="3"/>
      <c r="C11" s="3"/>
      <c r="D11" s="56" t="s">
        <v>77</v>
      </c>
      <c r="E11" s="58"/>
      <c r="F11" s="35">
        <f>SUM(G3:G8)</f>
        <v>55.16</v>
      </c>
    </row>
    <row r="12" spans="1:6" ht="12.75">
      <c r="A12" s="3"/>
      <c r="B12" s="3"/>
      <c r="C12" s="3"/>
      <c r="D12" s="3"/>
      <c r="E12" s="3"/>
      <c r="F12" s="3"/>
    </row>
    <row r="13" spans="1:6" ht="13.5" thickBot="1">
      <c r="A13" s="3"/>
      <c r="B13" s="3"/>
      <c r="C13" s="3"/>
      <c r="D13" s="3"/>
      <c r="E13" s="3"/>
      <c r="F13" s="3"/>
    </row>
    <row r="14" spans="1:6" ht="12.75">
      <c r="A14" s="3"/>
      <c r="B14" s="24"/>
      <c r="C14" s="25"/>
      <c r="D14" s="25"/>
      <c r="E14" s="25"/>
      <c r="F14" s="26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3.5" thickBot="1">
      <c r="B32" s="29"/>
      <c r="C32" s="30"/>
      <c r="D32" s="30"/>
      <c r="E32" s="30"/>
      <c r="F32" s="31"/>
    </row>
  </sheetData>
  <sheetProtection/>
  <mergeCells count="2">
    <mergeCell ref="D11:E11"/>
    <mergeCell ref="D10:E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6</v>
      </c>
      <c r="D4" s="1" t="s">
        <v>2</v>
      </c>
      <c r="E4" s="1">
        <v>61</v>
      </c>
      <c r="F4" s="1">
        <v>0.91</v>
      </c>
      <c r="G4" s="1">
        <f>ROUND(C4*E4/12,2)</f>
        <v>30.5</v>
      </c>
    </row>
    <row r="5" spans="1:7" ht="12.75">
      <c r="A5" s="1">
        <v>4</v>
      </c>
      <c r="B5" s="1" t="s">
        <v>10</v>
      </c>
      <c r="C5" s="1">
        <v>2</v>
      </c>
      <c r="D5" s="1" t="s">
        <v>2</v>
      </c>
      <c r="E5" s="1" t="s">
        <v>2</v>
      </c>
      <c r="F5" s="1">
        <v>0.865</v>
      </c>
      <c r="G5" s="1" t="s">
        <v>2</v>
      </c>
    </row>
    <row r="6" spans="1:7" ht="12.75">
      <c r="A6" s="1">
        <v>5</v>
      </c>
      <c r="B6" s="1" t="s">
        <v>4</v>
      </c>
      <c r="C6" s="1">
        <v>6</v>
      </c>
      <c r="D6" s="1" t="s">
        <v>2</v>
      </c>
      <c r="E6" s="1">
        <v>61</v>
      </c>
      <c r="F6" s="1">
        <v>0.91</v>
      </c>
      <c r="G6" s="1">
        <f>ROUND(C6*E6/12,2)</f>
        <v>30.5</v>
      </c>
    </row>
    <row r="7" spans="1:7" ht="12.75">
      <c r="A7" s="1">
        <v>6</v>
      </c>
      <c r="B7" s="1" t="s">
        <v>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4.345000000000001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0.23</v>
      </c>
    </row>
    <row r="11" spans="1:6" ht="15" thickBot="1">
      <c r="A11" s="3"/>
      <c r="B11" s="3"/>
      <c r="C11" s="3"/>
      <c r="D11" s="56" t="s">
        <v>77</v>
      </c>
      <c r="E11" s="58"/>
      <c r="F11" s="35">
        <f>SUM(G3:G8)</f>
        <v>75.5</v>
      </c>
    </row>
    <row r="12" spans="1:6" ht="12.75">
      <c r="A12" s="3"/>
      <c r="B12" s="3"/>
      <c r="C12" s="3"/>
      <c r="D12" s="3"/>
      <c r="E12" s="3"/>
      <c r="F12" s="3"/>
    </row>
    <row r="13" spans="1:6" ht="13.5" thickBot="1">
      <c r="A13" s="3"/>
      <c r="B13" s="3"/>
      <c r="C13" s="3"/>
      <c r="D13" s="3"/>
      <c r="E13" s="3"/>
      <c r="F13" s="3"/>
    </row>
    <row r="14" spans="1:6" ht="12.75">
      <c r="A14" s="3"/>
      <c r="B14" s="24"/>
      <c r="C14" s="25"/>
      <c r="D14" s="25"/>
      <c r="E14" s="25"/>
      <c r="F14" s="26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3.5" thickBot="1">
      <c r="B32" s="29"/>
      <c r="C32" s="30"/>
      <c r="D32" s="30"/>
      <c r="E32" s="30"/>
      <c r="F32" s="31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47</v>
      </c>
      <c r="C4" s="1">
        <v>4</v>
      </c>
      <c r="D4" s="1">
        <v>0.08</v>
      </c>
      <c r="E4" s="1">
        <v>140</v>
      </c>
      <c r="F4" s="1">
        <f>C4*D4</f>
        <v>0.32</v>
      </c>
      <c r="G4" s="1">
        <f>ROUND(C4*E4/12,2)</f>
        <v>46.67</v>
      </c>
    </row>
    <row r="5" spans="1:7" ht="12.75">
      <c r="A5" s="1">
        <v>4</v>
      </c>
      <c r="B5" s="1" t="s">
        <v>10</v>
      </c>
      <c r="C5" s="1">
        <v>2</v>
      </c>
      <c r="D5" s="1" t="s">
        <v>2</v>
      </c>
      <c r="E5" s="1" t="s">
        <v>2</v>
      </c>
      <c r="F5" s="1">
        <v>0.865</v>
      </c>
      <c r="G5" s="1" t="s">
        <v>2</v>
      </c>
    </row>
    <row r="6" spans="1:7" ht="12.75">
      <c r="A6" s="1">
        <v>5</v>
      </c>
      <c r="B6" s="1" t="s">
        <v>47</v>
      </c>
      <c r="C6" s="1">
        <v>4</v>
      </c>
      <c r="D6" s="1">
        <v>0.08</v>
      </c>
      <c r="E6" s="1">
        <v>140</v>
      </c>
      <c r="F6" s="1">
        <f>C6*D6</f>
        <v>0.32</v>
      </c>
      <c r="G6" s="1">
        <f>ROUND(C6*E6/12,2)</f>
        <v>46.67</v>
      </c>
    </row>
    <row r="7" spans="1:7" ht="12.75">
      <c r="A7" s="1">
        <v>6</v>
      </c>
      <c r="B7" s="1" t="s">
        <v>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4" t="s">
        <v>7</v>
      </c>
      <c r="F9" s="35">
        <f>SUM(F2:F8)</f>
        <v>3.165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0.316</v>
      </c>
    </row>
    <row r="11" spans="1:6" ht="15" thickBot="1">
      <c r="A11" s="3"/>
      <c r="B11" s="3"/>
      <c r="C11" s="3"/>
      <c r="D11" s="56" t="s">
        <v>77</v>
      </c>
      <c r="E11" s="58"/>
      <c r="F11" s="35">
        <f>SUM(G3:G8)</f>
        <v>107.84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3.5" thickBot="1">
      <c r="A14" s="3"/>
      <c r="B14" s="3"/>
      <c r="C14" s="3"/>
      <c r="D14" s="3"/>
      <c r="E14" s="3"/>
      <c r="F14" s="3"/>
    </row>
    <row r="15" spans="1:6" ht="12.75">
      <c r="A15" s="3"/>
      <c r="B15" s="24"/>
      <c r="C15" s="25"/>
      <c r="D15" s="25"/>
      <c r="E15" s="25"/>
      <c r="F15" s="26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2.75">
      <c r="B32" s="27"/>
      <c r="C32" s="3"/>
      <c r="D32" s="3"/>
      <c r="E32" s="3"/>
      <c r="F32" s="28"/>
    </row>
    <row r="33" spans="2:6" ht="13.5" thickBot="1">
      <c r="B33" s="29"/>
      <c r="C33" s="30"/>
      <c r="D33" s="30"/>
      <c r="E33" s="30"/>
      <c r="F33" s="31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0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5</v>
      </c>
      <c r="C2" s="1" t="s">
        <v>2</v>
      </c>
      <c r="D2" s="1" t="s">
        <v>2</v>
      </c>
      <c r="E2" s="1" t="s">
        <v>2</v>
      </c>
      <c r="F2" s="1">
        <v>0.68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47</v>
      </c>
      <c r="C4" s="1">
        <v>6</v>
      </c>
      <c r="D4" s="1">
        <v>0.08</v>
      </c>
      <c r="E4" s="1">
        <v>140</v>
      </c>
      <c r="F4" s="1">
        <f>C4*D4</f>
        <v>0.48</v>
      </c>
      <c r="G4" s="1">
        <f>ROUND(C4*E4/12,2)</f>
        <v>70</v>
      </c>
    </row>
    <row r="5" spans="1:7" ht="12.75">
      <c r="A5" s="1">
        <v>4</v>
      </c>
      <c r="B5" s="1" t="s">
        <v>10</v>
      </c>
      <c r="C5" s="1">
        <v>2</v>
      </c>
      <c r="D5" s="1" t="s">
        <v>2</v>
      </c>
      <c r="E5" s="1" t="s">
        <v>2</v>
      </c>
      <c r="F5" s="1">
        <v>0.865</v>
      </c>
      <c r="G5" s="1" t="s">
        <v>2</v>
      </c>
    </row>
    <row r="6" spans="1:7" ht="12.75">
      <c r="A6" s="1">
        <v>5</v>
      </c>
      <c r="B6" s="1" t="s">
        <v>47</v>
      </c>
      <c r="C6" s="1">
        <v>6</v>
      </c>
      <c r="D6" s="1">
        <v>0.08</v>
      </c>
      <c r="E6" s="1">
        <v>140</v>
      </c>
      <c r="F6" s="1">
        <f>C6*D6</f>
        <v>0.48</v>
      </c>
      <c r="G6" s="1">
        <f>ROUND(C6*E6/12,2)</f>
        <v>70</v>
      </c>
    </row>
    <row r="7" spans="1:7" ht="12.75">
      <c r="A7" s="1">
        <v>6</v>
      </c>
      <c r="B7" s="1" t="s">
        <v>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3.485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0.287</v>
      </c>
    </row>
    <row r="11" spans="1:6" ht="15" thickBot="1">
      <c r="A11" s="3"/>
      <c r="B11" s="3"/>
      <c r="C11" s="3"/>
      <c r="D11" s="56" t="s">
        <v>77</v>
      </c>
      <c r="E11" s="58"/>
      <c r="F11" s="35">
        <f>SUM(G3:G8)</f>
        <v>154.5</v>
      </c>
    </row>
    <row r="12" spans="1:6" ht="12.75">
      <c r="A12" s="3"/>
      <c r="B12" s="3"/>
      <c r="C12" s="3"/>
      <c r="D12" s="3"/>
      <c r="E12" s="3"/>
      <c r="F12" s="3"/>
    </row>
    <row r="13" spans="1:6" ht="13.5" thickBot="1">
      <c r="A13" s="3"/>
      <c r="B13" s="3"/>
      <c r="C13" s="3"/>
      <c r="D13" s="3"/>
      <c r="E13" s="3"/>
      <c r="F13" s="3"/>
    </row>
    <row r="14" spans="1:6" ht="12.75">
      <c r="A14" s="3"/>
      <c r="B14" s="24"/>
      <c r="C14" s="25"/>
      <c r="D14" s="25"/>
      <c r="E14" s="25"/>
      <c r="F14" s="26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1:6" ht="12.75">
      <c r="A17" s="3"/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2.75">
      <c r="B31" s="27"/>
      <c r="C31" s="3"/>
      <c r="D31" s="3"/>
      <c r="E31" s="3"/>
      <c r="F31" s="28"/>
    </row>
    <row r="32" spans="2:6" ht="13.5" thickBot="1">
      <c r="B32" s="29"/>
      <c r="C32" s="30"/>
      <c r="D32" s="30"/>
      <c r="E32" s="30"/>
      <c r="F32" s="31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5" width="7.140625" style="0" customWidth="1"/>
    <col min="6" max="9" width="7.8515625" style="2" customWidth="1"/>
  </cols>
  <sheetData>
    <row r="1" spans="1:9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77" t="s">
        <v>88</v>
      </c>
      <c r="G1" s="65"/>
      <c r="H1" s="64" t="s">
        <v>80</v>
      </c>
      <c r="I1" s="65"/>
    </row>
    <row r="2" spans="1:9" ht="12.75">
      <c r="A2" s="1">
        <v>1</v>
      </c>
      <c r="B2" s="1" t="s">
        <v>49</v>
      </c>
      <c r="C2" s="1" t="s">
        <v>2</v>
      </c>
      <c r="D2" s="1" t="s">
        <v>2</v>
      </c>
      <c r="E2" s="1" t="s">
        <v>2</v>
      </c>
      <c r="F2" s="1">
        <v>0.92</v>
      </c>
      <c r="G2" s="1">
        <v>0.92</v>
      </c>
      <c r="H2" s="1" t="s">
        <v>2</v>
      </c>
      <c r="I2" s="1" t="s">
        <v>2</v>
      </c>
    </row>
    <row r="3" spans="1:9" ht="12.75">
      <c r="A3" s="1">
        <v>2</v>
      </c>
      <c r="B3" s="1" t="s">
        <v>50</v>
      </c>
      <c r="C3" s="1">
        <v>1</v>
      </c>
      <c r="D3" s="1">
        <v>0.08</v>
      </c>
      <c r="E3" s="1">
        <v>70</v>
      </c>
      <c r="F3" s="1">
        <f>C3*D3</f>
        <v>0.08</v>
      </c>
      <c r="G3" s="1">
        <f>C3*D3</f>
        <v>0.08</v>
      </c>
      <c r="H3" s="1">
        <f>ROUND(C3*E3/12,2)</f>
        <v>5.83</v>
      </c>
      <c r="I3" s="1">
        <f>ROUND(C3*E3/12,2)</f>
        <v>5.83</v>
      </c>
    </row>
    <row r="4" spans="1:9" ht="12.75">
      <c r="A4" s="1">
        <v>3</v>
      </c>
      <c r="B4" s="1" t="s">
        <v>22</v>
      </c>
      <c r="C4" s="1">
        <v>1</v>
      </c>
      <c r="D4" s="1">
        <v>0.2</v>
      </c>
      <c r="E4" s="1">
        <v>116</v>
      </c>
      <c r="F4" s="1">
        <f>C4*D4</f>
        <v>0.2</v>
      </c>
      <c r="G4" s="1">
        <f>C4*D4</f>
        <v>0.2</v>
      </c>
      <c r="H4" s="1">
        <f>ROUND(C4*E4/12,2)</f>
        <v>9.67</v>
      </c>
      <c r="I4" s="1">
        <f>ROUND(C4*E4/12,2)</f>
        <v>9.67</v>
      </c>
    </row>
    <row r="5" spans="1:9" ht="12.75">
      <c r="A5" s="1">
        <v>4</v>
      </c>
      <c r="B5" s="1" t="s">
        <v>51</v>
      </c>
      <c r="C5" s="1">
        <v>2</v>
      </c>
      <c r="D5" s="1">
        <v>0.08</v>
      </c>
      <c r="E5" s="1">
        <v>116</v>
      </c>
      <c r="F5" s="1">
        <f>C5*D5</f>
        <v>0.16</v>
      </c>
      <c r="G5" s="1">
        <f>C5*D5</f>
        <v>0.16</v>
      </c>
      <c r="H5" s="1">
        <f>ROUND(C5*E5/12,2)</f>
        <v>19.33</v>
      </c>
      <c r="I5" s="1">
        <f>ROUND(C5*E5/12,2)</f>
        <v>19.33</v>
      </c>
    </row>
    <row r="6" spans="1:9" ht="12.75">
      <c r="A6" s="1">
        <v>5</v>
      </c>
      <c r="B6" s="1" t="s">
        <v>52</v>
      </c>
      <c r="C6" s="1">
        <v>2.4</v>
      </c>
      <c r="D6" s="1">
        <v>0.08</v>
      </c>
      <c r="E6" s="1">
        <v>140</v>
      </c>
      <c r="F6" s="1">
        <f>C6*D6</f>
        <v>0.192</v>
      </c>
      <c r="G6" s="1">
        <f>C6*D6</f>
        <v>0.192</v>
      </c>
      <c r="H6" s="1">
        <f>ROUND(C6*E6/12,2)</f>
        <v>28</v>
      </c>
      <c r="I6" s="1">
        <f>ROUND(C6*E6/12,2)</f>
        <v>28</v>
      </c>
    </row>
    <row r="7" spans="1:9" ht="12.75">
      <c r="A7" s="1">
        <v>6</v>
      </c>
      <c r="B7" s="1" t="s">
        <v>61</v>
      </c>
      <c r="C7" s="1">
        <v>5.6</v>
      </c>
      <c r="D7" s="1" t="s">
        <v>2</v>
      </c>
      <c r="E7" s="1">
        <v>61</v>
      </c>
      <c r="F7" s="1">
        <v>0.78</v>
      </c>
      <c r="G7" s="1" t="s">
        <v>2</v>
      </c>
      <c r="H7" s="1">
        <f>ROUND(C7*E7/12,2)</f>
        <v>28.47</v>
      </c>
      <c r="I7" s="1" t="s">
        <v>2</v>
      </c>
    </row>
    <row r="8" spans="1:9" ht="12.75">
      <c r="A8" s="1">
        <v>7</v>
      </c>
      <c r="B8" s="1" t="s">
        <v>52</v>
      </c>
      <c r="C8" s="1">
        <v>5.6</v>
      </c>
      <c r="D8" s="1">
        <v>0.08</v>
      </c>
      <c r="E8" s="1">
        <v>140</v>
      </c>
      <c r="F8" s="1" t="s">
        <v>2</v>
      </c>
      <c r="G8" s="1">
        <f>C8*D8</f>
        <v>0.44799999999999995</v>
      </c>
      <c r="H8" s="1" t="s">
        <v>2</v>
      </c>
      <c r="I8" s="1">
        <f>ROUND(C8*E8/12,2)</f>
        <v>65.33</v>
      </c>
    </row>
    <row r="9" spans="1:9" ht="12.75">
      <c r="A9" s="1">
        <v>8</v>
      </c>
      <c r="B9" s="1" t="s">
        <v>53</v>
      </c>
      <c r="C9" s="1">
        <v>0.75</v>
      </c>
      <c r="D9" s="1">
        <v>0.2</v>
      </c>
      <c r="E9" s="1">
        <v>116</v>
      </c>
      <c r="F9" s="1">
        <f>C9*D9</f>
        <v>0.15000000000000002</v>
      </c>
      <c r="G9" s="1">
        <f>C9*D9</f>
        <v>0.15000000000000002</v>
      </c>
      <c r="H9" s="1">
        <f>ROUND(C9*E9/12,2)</f>
        <v>7.25</v>
      </c>
      <c r="I9" s="1">
        <f>ROUND(C9*E9/12,2)</f>
        <v>7.25</v>
      </c>
    </row>
    <row r="10" spans="1:9" ht="12.75">
      <c r="A10" s="1">
        <v>9</v>
      </c>
      <c r="B10" s="1" t="s">
        <v>49</v>
      </c>
      <c r="C10" s="1" t="s">
        <v>2</v>
      </c>
      <c r="D10" s="1" t="s">
        <v>2</v>
      </c>
      <c r="E10" s="1" t="s">
        <v>2</v>
      </c>
      <c r="F10" s="1">
        <v>0.92</v>
      </c>
      <c r="G10" s="1">
        <v>0.92</v>
      </c>
      <c r="H10" s="1" t="s">
        <v>2</v>
      </c>
      <c r="I10" s="1" t="s">
        <v>2</v>
      </c>
    </row>
    <row r="11" spans="1:9" ht="12.75">
      <c r="A11" s="3"/>
      <c r="B11" s="3"/>
      <c r="C11" s="3"/>
      <c r="E11" s="8" t="s">
        <v>7</v>
      </c>
      <c r="F11" s="1">
        <f>SUM(F2:F10)</f>
        <v>3.4019999999999997</v>
      </c>
      <c r="G11" s="1">
        <f>SUM(G2:G10)</f>
        <v>3.07</v>
      </c>
      <c r="H11" s="1">
        <f>SUM(H3:H10)</f>
        <v>98.55</v>
      </c>
      <c r="I11" s="1">
        <f>SUM(I3:I10)</f>
        <v>135.41</v>
      </c>
    </row>
    <row r="12" spans="1:9" ht="14.25">
      <c r="A12" s="3"/>
      <c r="B12" s="3"/>
      <c r="C12" s="61" t="s">
        <v>33</v>
      </c>
      <c r="D12" s="62"/>
      <c r="E12" s="63"/>
      <c r="F12" s="1">
        <f>ROUND(1/F11,3)</f>
        <v>0.294</v>
      </c>
      <c r="G12" s="1">
        <f>ROUND(1/G11,3)</f>
        <v>0.326</v>
      </c>
      <c r="H12" s="75" t="s">
        <v>54</v>
      </c>
      <c r="I12" s="75" t="s">
        <v>55</v>
      </c>
    </row>
    <row r="13" spans="6:9" ht="12.75" customHeight="1">
      <c r="F13" s="66" t="s">
        <v>54</v>
      </c>
      <c r="G13" s="66" t="s">
        <v>55</v>
      </c>
      <c r="H13" s="76"/>
      <c r="I13" s="76"/>
    </row>
    <row r="14" spans="6:9" ht="12.75">
      <c r="F14" s="71"/>
      <c r="G14" s="71"/>
      <c r="H14" s="76"/>
      <c r="I14" s="76"/>
    </row>
    <row r="16" spans="2:6" ht="12.75">
      <c r="B16" s="9"/>
      <c r="C16" s="74" t="s">
        <v>56</v>
      </c>
      <c r="D16" s="62"/>
      <c r="E16" s="62"/>
      <c r="F16" s="2">
        <v>15.2</v>
      </c>
    </row>
    <row r="17" spans="2:6" ht="12.75">
      <c r="B17" s="74" t="s">
        <v>57</v>
      </c>
      <c r="C17" s="62"/>
      <c r="D17" s="62"/>
      <c r="E17" s="62"/>
      <c r="F17" s="2">
        <v>6</v>
      </c>
    </row>
    <row r="18" ht="13.5" thickBot="1"/>
    <row r="19" spans="3:6" ht="14.25" thickBot="1">
      <c r="C19" s="72" t="s">
        <v>83</v>
      </c>
      <c r="D19" s="73"/>
      <c r="E19" s="73"/>
      <c r="F19" s="35">
        <f>ROUND((F17/(F17+F16))*G12+(F16/(F17+F16))*F12,3)</f>
        <v>0.303</v>
      </c>
    </row>
    <row r="20" spans="3:6" ht="12.75" customHeight="1" thickBot="1">
      <c r="C20" s="56" t="s">
        <v>82</v>
      </c>
      <c r="D20" s="58"/>
      <c r="E20" s="58"/>
      <c r="F20" s="35">
        <f>ROUND((F17/(F17+F16))*I11+(F16/(F17+F16))*H11,2)</f>
        <v>108.98</v>
      </c>
    </row>
    <row r="22" ht="13.5" thickBot="1"/>
    <row r="23" spans="2:9" ht="12.75">
      <c r="B23" s="15"/>
      <c r="C23" s="16"/>
      <c r="D23" s="16"/>
      <c r="E23" s="16"/>
      <c r="F23" s="25"/>
      <c r="G23" s="25"/>
      <c r="H23" s="25"/>
      <c r="I23" s="26"/>
    </row>
    <row r="24" spans="2:9" ht="12.75">
      <c r="B24" s="18"/>
      <c r="C24" s="19"/>
      <c r="D24" s="19"/>
      <c r="E24" s="19"/>
      <c r="F24" s="3"/>
      <c r="G24" s="3"/>
      <c r="H24" s="3"/>
      <c r="I24" s="28"/>
    </row>
    <row r="25" spans="2:9" ht="12.75">
      <c r="B25" s="18"/>
      <c r="C25" s="19"/>
      <c r="D25" s="19"/>
      <c r="E25" s="19"/>
      <c r="F25" s="3"/>
      <c r="G25" s="3"/>
      <c r="H25" s="3"/>
      <c r="I25" s="28"/>
    </row>
    <row r="26" spans="2:9" ht="12.75">
      <c r="B26" s="18"/>
      <c r="C26" s="19"/>
      <c r="D26" s="19"/>
      <c r="E26" s="19"/>
      <c r="F26" s="3"/>
      <c r="G26" s="3"/>
      <c r="H26" s="3"/>
      <c r="I26" s="28"/>
    </row>
    <row r="27" spans="2:9" ht="12.75">
      <c r="B27" s="18"/>
      <c r="C27" s="19"/>
      <c r="D27" s="19"/>
      <c r="E27" s="19"/>
      <c r="F27" s="3"/>
      <c r="G27" s="3"/>
      <c r="H27" s="3"/>
      <c r="I27" s="28"/>
    </row>
    <row r="28" spans="2:9" ht="12.75">
      <c r="B28" s="18"/>
      <c r="C28" s="19"/>
      <c r="D28" s="19"/>
      <c r="E28" s="19"/>
      <c r="F28" s="3"/>
      <c r="G28" s="3"/>
      <c r="H28" s="3"/>
      <c r="I28" s="28"/>
    </row>
    <row r="29" spans="2:9" ht="12.75">
      <c r="B29" s="18"/>
      <c r="C29" s="19"/>
      <c r="D29" s="19"/>
      <c r="E29" s="19"/>
      <c r="F29" s="3"/>
      <c r="G29" s="3"/>
      <c r="H29" s="3"/>
      <c r="I29" s="28"/>
    </row>
    <row r="30" spans="2:9" ht="12.75">
      <c r="B30" s="18"/>
      <c r="C30" s="19"/>
      <c r="D30" s="19"/>
      <c r="E30" s="19"/>
      <c r="F30" s="3"/>
      <c r="G30" s="3"/>
      <c r="H30" s="3"/>
      <c r="I30" s="28"/>
    </row>
    <row r="31" spans="2:9" ht="12.75" customHeight="1">
      <c r="B31" s="18"/>
      <c r="C31" s="19"/>
      <c r="D31" s="19"/>
      <c r="E31" s="19"/>
      <c r="F31" s="3"/>
      <c r="G31" s="3"/>
      <c r="H31" s="3"/>
      <c r="I31" s="28"/>
    </row>
    <row r="32" spans="2:9" ht="12.75">
      <c r="B32" s="18"/>
      <c r="C32" s="19"/>
      <c r="D32" s="19"/>
      <c r="E32" s="19"/>
      <c r="F32" s="3"/>
      <c r="G32" s="3"/>
      <c r="H32" s="3"/>
      <c r="I32" s="28"/>
    </row>
    <row r="33" spans="2:9" ht="12.75">
      <c r="B33" s="18"/>
      <c r="C33" s="19"/>
      <c r="D33" s="19"/>
      <c r="E33" s="19"/>
      <c r="F33" s="3"/>
      <c r="G33" s="3"/>
      <c r="H33" s="3"/>
      <c r="I33" s="28"/>
    </row>
    <row r="34" spans="2:9" ht="12.75">
      <c r="B34" s="18"/>
      <c r="C34" s="19"/>
      <c r="D34" s="19"/>
      <c r="E34" s="19"/>
      <c r="F34" s="3"/>
      <c r="G34" s="3"/>
      <c r="H34" s="3"/>
      <c r="I34" s="28"/>
    </row>
    <row r="35" spans="2:9" ht="12.75">
      <c r="B35" s="18"/>
      <c r="C35" s="19"/>
      <c r="D35" s="19"/>
      <c r="E35" s="19"/>
      <c r="F35" s="3"/>
      <c r="G35" s="3"/>
      <c r="H35" s="3"/>
      <c r="I35" s="28"/>
    </row>
    <row r="36" spans="2:9" ht="12.75">
      <c r="B36" s="18"/>
      <c r="C36" s="19"/>
      <c r="D36" s="19"/>
      <c r="E36" s="19"/>
      <c r="F36" s="3"/>
      <c r="G36" s="3"/>
      <c r="H36" s="3"/>
      <c r="I36" s="28"/>
    </row>
    <row r="37" spans="2:9" ht="12.75">
      <c r="B37" s="18"/>
      <c r="C37" s="19"/>
      <c r="D37" s="19"/>
      <c r="E37" s="19"/>
      <c r="F37" s="3"/>
      <c r="G37" s="3"/>
      <c r="H37" s="3"/>
      <c r="I37" s="28"/>
    </row>
    <row r="38" spans="2:9" ht="12.75">
      <c r="B38" s="18"/>
      <c r="C38" s="19"/>
      <c r="D38" s="19"/>
      <c r="E38" s="19"/>
      <c r="F38" s="3"/>
      <c r="G38" s="3"/>
      <c r="H38" s="3"/>
      <c r="I38" s="28"/>
    </row>
    <row r="39" spans="2:9" ht="12.75">
      <c r="B39" s="18"/>
      <c r="C39" s="19"/>
      <c r="D39" s="19"/>
      <c r="E39" s="19"/>
      <c r="F39" s="3"/>
      <c r="G39" s="3"/>
      <c r="H39" s="3"/>
      <c r="I39" s="28"/>
    </row>
    <row r="40" spans="2:9" ht="12.75">
      <c r="B40" s="18"/>
      <c r="C40" s="19"/>
      <c r="D40" s="19"/>
      <c r="E40" s="19"/>
      <c r="F40" s="3"/>
      <c r="G40" s="3"/>
      <c r="H40" s="3"/>
      <c r="I40" s="28"/>
    </row>
    <row r="41" spans="2:9" ht="12.75">
      <c r="B41" s="18"/>
      <c r="C41" s="19"/>
      <c r="D41" s="19"/>
      <c r="E41" s="19"/>
      <c r="F41" s="3"/>
      <c r="G41" s="3"/>
      <c r="H41" s="3"/>
      <c r="I41" s="28"/>
    </row>
    <row r="42" spans="2:9" ht="12.75">
      <c r="B42" s="18"/>
      <c r="C42" s="19"/>
      <c r="D42" s="19"/>
      <c r="E42" s="19"/>
      <c r="F42" s="3"/>
      <c r="G42" s="3"/>
      <c r="H42" s="3"/>
      <c r="I42" s="28"/>
    </row>
    <row r="43" spans="2:9" ht="12.75">
      <c r="B43" s="18"/>
      <c r="C43" s="19"/>
      <c r="D43" s="19"/>
      <c r="E43" s="19"/>
      <c r="F43" s="3"/>
      <c r="G43" s="3"/>
      <c r="H43" s="3"/>
      <c r="I43" s="28"/>
    </row>
    <row r="44" spans="2:9" ht="12.75">
      <c r="B44" s="18"/>
      <c r="C44" s="19"/>
      <c r="D44" s="19"/>
      <c r="E44" s="19"/>
      <c r="F44" s="3"/>
      <c r="G44" s="3"/>
      <c r="H44" s="3"/>
      <c r="I44" s="28"/>
    </row>
    <row r="45" spans="2:9" ht="12.75">
      <c r="B45" s="18"/>
      <c r="C45" s="19"/>
      <c r="D45" s="19"/>
      <c r="E45" s="19"/>
      <c r="F45" s="3"/>
      <c r="G45" s="3"/>
      <c r="H45" s="3"/>
      <c r="I45" s="28"/>
    </row>
    <row r="46" spans="2:9" ht="12.75">
      <c r="B46" s="18"/>
      <c r="C46" s="19"/>
      <c r="D46" s="19"/>
      <c r="E46" s="19"/>
      <c r="F46" s="3"/>
      <c r="G46" s="3"/>
      <c r="H46" s="3"/>
      <c r="I46" s="28"/>
    </row>
    <row r="47" spans="2:9" ht="12.75">
      <c r="B47" s="18"/>
      <c r="C47" s="19"/>
      <c r="D47" s="19"/>
      <c r="E47" s="19"/>
      <c r="F47" s="3"/>
      <c r="G47" s="3"/>
      <c r="H47" s="3"/>
      <c r="I47" s="28"/>
    </row>
    <row r="48" spans="2:9" ht="12.75">
      <c r="B48" s="18"/>
      <c r="C48" s="19"/>
      <c r="D48" s="19"/>
      <c r="E48" s="19"/>
      <c r="F48" s="3"/>
      <c r="G48" s="3"/>
      <c r="H48" s="3"/>
      <c r="I48" s="28"/>
    </row>
    <row r="49" spans="2:9" ht="12.75">
      <c r="B49" s="18"/>
      <c r="C49" s="19"/>
      <c r="D49" s="19"/>
      <c r="E49" s="19"/>
      <c r="F49" s="3"/>
      <c r="G49" s="3"/>
      <c r="H49" s="3"/>
      <c r="I49" s="28"/>
    </row>
    <row r="50" spans="2:9" ht="12.75">
      <c r="B50" s="18"/>
      <c r="C50" s="19"/>
      <c r="D50" s="19"/>
      <c r="E50" s="19"/>
      <c r="F50" s="3"/>
      <c r="G50" s="3"/>
      <c r="H50" s="3"/>
      <c r="I50" s="28"/>
    </row>
    <row r="51" spans="2:9" ht="12.75">
      <c r="B51" s="18"/>
      <c r="C51" s="19"/>
      <c r="D51" s="19"/>
      <c r="E51" s="19"/>
      <c r="F51" s="3"/>
      <c r="G51" s="3"/>
      <c r="H51" s="3"/>
      <c r="I51" s="28"/>
    </row>
    <row r="52" spans="2:9" ht="12.75">
      <c r="B52" s="18"/>
      <c r="C52" s="19"/>
      <c r="D52" s="19"/>
      <c r="E52" s="19"/>
      <c r="F52" s="3"/>
      <c r="G52" s="3"/>
      <c r="H52" s="3"/>
      <c r="I52" s="28"/>
    </row>
    <row r="53" spans="2:9" ht="13.5" thickBot="1">
      <c r="B53" s="21"/>
      <c r="C53" s="22"/>
      <c r="D53" s="22"/>
      <c r="E53" s="22"/>
      <c r="F53" s="30"/>
      <c r="G53" s="30"/>
      <c r="H53" s="30"/>
      <c r="I53" s="31"/>
    </row>
  </sheetData>
  <sheetProtection/>
  <mergeCells count="11">
    <mergeCell ref="G13:G14"/>
    <mergeCell ref="C20:E20"/>
    <mergeCell ref="C19:E19"/>
    <mergeCell ref="C16:E16"/>
    <mergeCell ref="B17:E17"/>
    <mergeCell ref="C12:E12"/>
    <mergeCell ref="H1:I1"/>
    <mergeCell ref="H12:H14"/>
    <mergeCell ref="I12:I14"/>
    <mergeCell ref="F1:G1"/>
    <mergeCell ref="F13:F14"/>
  </mergeCells>
  <printOptions/>
  <pageMargins left="0.75" right="0.53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2" customWidth="1"/>
    <col min="2" max="2" width="30.00390625" style="2" customWidth="1"/>
    <col min="3" max="5" width="8.57421875" style="2" customWidth="1"/>
    <col min="6" max="6" width="14.28125" style="2" customWidth="1"/>
    <col min="7" max="7" width="9.28125" style="2" customWidth="1"/>
  </cols>
  <sheetData>
    <row r="1" spans="1:7" ht="26.25" customHeight="1">
      <c r="A1" s="6" t="s">
        <v>74</v>
      </c>
      <c r="B1" s="6" t="s">
        <v>1</v>
      </c>
      <c r="C1" s="6" t="s">
        <v>78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6</v>
      </c>
      <c r="D4" s="1" t="s">
        <v>2</v>
      </c>
      <c r="E4" s="1">
        <v>61</v>
      </c>
      <c r="F4" s="1">
        <v>0.91</v>
      </c>
      <c r="G4" s="1">
        <f>ROUND(C4*E4/12,2)</f>
        <v>30.5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ROUND(C5*E5/12,2)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4" t="s">
        <v>7</v>
      </c>
      <c r="F7" s="35">
        <f>SUM(F2:F6)</f>
        <v>2.14</v>
      </c>
    </row>
    <row r="8" spans="1:6" ht="15" thickBot="1">
      <c r="A8" s="3"/>
      <c r="B8" s="3"/>
      <c r="D8" s="56" t="s">
        <v>33</v>
      </c>
      <c r="E8" s="58"/>
      <c r="F8" s="35">
        <f>ROUND(1/F7,3)</f>
        <v>0.467</v>
      </c>
    </row>
    <row r="9" spans="1:6" ht="15" thickBot="1">
      <c r="A9" s="3"/>
      <c r="B9" s="3"/>
      <c r="C9" s="3"/>
      <c r="D9" s="56" t="s">
        <v>77</v>
      </c>
      <c r="E9" s="58"/>
      <c r="F9" s="35">
        <f>SUM(G3:G6)</f>
        <v>45</v>
      </c>
    </row>
    <row r="10" spans="1:6" ht="12.75">
      <c r="A10" s="3"/>
      <c r="B10" s="3"/>
      <c r="C10" s="3"/>
      <c r="D10" s="3"/>
      <c r="E10" s="3"/>
      <c r="F10" s="3"/>
    </row>
    <row r="11" spans="1:6" ht="13.5" thickBot="1">
      <c r="A11" s="3"/>
      <c r="B11" s="3"/>
      <c r="C11" s="3"/>
      <c r="D11" s="3"/>
      <c r="E11" s="3"/>
      <c r="F11" s="3"/>
    </row>
    <row r="12" spans="1:6" ht="12.75">
      <c r="A12" s="3"/>
      <c r="B12" s="24"/>
      <c r="C12" s="25"/>
      <c r="D12" s="25"/>
      <c r="E12" s="25"/>
      <c r="F12" s="26"/>
    </row>
    <row r="13" spans="1:6" ht="12.75">
      <c r="A13" s="3"/>
      <c r="B13" s="27"/>
      <c r="C13" s="3"/>
      <c r="D13" s="3"/>
      <c r="E13" s="3"/>
      <c r="F13" s="28"/>
    </row>
    <row r="14" spans="1:6" ht="12.75">
      <c r="A14" s="3"/>
      <c r="B14" s="27"/>
      <c r="C14" s="3"/>
      <c r="D14" s="3"/>
      <c r="E14" s="3"/>
      <c r="F14" s="28"/>
    </row>
    <row r="15" spans="1:6" ht="12.75">
      <c r="A15" s="3"/>
      <c r="B15" s="27"/>
      <c r="C15" s="3"/>
      <c r="D15" s="3"/>
      <c r="E15" s="3"/>
      <c r="F15" s="28"/>
    </row>
    <row r="16" spans="2:6" ht="12.75">
      <c r="B16" s="27"/>
      <c r="C16" s="3"/>
      <c r="D16" s="3"/>
      <c r="E16" s="3"/>
      <c r="F16" s="28"/>
    </row>
    <row r="17" spans="2:6" ht="12.75"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3.5" thickBot="1">
      <c r="B30" s="29"/>
      <c r="C30" s="30"/>
      <c r="D30" s="30"/>
      <c r="E30" s="30"/>
      <c r="F30" s="31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49</v>
      </c>
      <c r="C2" s="1" t="s">
        <v>2</v>
      </c>
      <c r="D2" s="1" t="s">
        <v>2</v>
      </c>
      <c r="E2" s="1" t="s">
        <v>2</v>
      </c>
      <c r="F2" s="1">
        <v>0.92</v>
      </c>
      <c r="G2" s="1" t="s">
        <v>2</v>
      </c>
    </row>
    <row r="3" spans="1:7" ht="12.75">
      <c r="A3" s="1">
        <v>2</v>
      </c>
      <c r="B3" s="1" t="s">
        <v>50</v>
      </c>
      <c r="C3" s="1">
        <v>1</v>
      </c>
      <c r="D3" s="1">
        <v>0.08</v>
      </c>
      <c r="E3" s="1">
        <v>70</v>
      </c>
      <c r="F3" s="1">
        <f>C3*D3</f>
        <v>0.08</v>
      </c>
      <c r="G3" s="1">
        <f>ROUND(C3*E3/12,2)</f>
        <v>5.83</v>
      </c>
    </row>
    <row r="4" spans="1:7" ht="12.75">
      <c r="A4" s="1">
        <v>3</v>
      </c>
      <c r="B4" s="1" t="s">
        <v>22</v>
      </c>
      <c r="C4" s="1">
        <v>1</v>
      </c>
      <c r="D4" s="1">
        <v>0.2</v>
      </c>
      <c r="E4" s="1">
        <v>116</v>
      </c>
      <c r="F4" s="1">
        <f>C4*D4</f>
        <v>0.2</v>
      </c>
      <c r="G4" s="1">
        <f>ROUND(C4*E4/12,2)</f>
        <v>9.67</v>
      </c>
    </row>
    <row r="5" spans="1:7" ht="12.75">
      <c r="A5" s="1">
        <v>4</v>
      </c>
      <c r="B5" s="1" t="s">
        <v>51</v>
      </c>
      <c r="C5" s="1">
        <v>2</v>
      </c>
      <c r="D5" s="1">
        <v>0.08</v>
      </c>
      <c r="E5" s="1">
        <v>116</v>
      </c>
      <c r="F5" s="1">
        <f>C5*D5</f>
        <v>0.16</v>
      </c>
      <c r="G5" s="1" t="s">
        <v>2</v>
      </c>
    </row>
    <row r="6" spans="1:7" ht="12.75">
      <c r="A6" s="1">
        <v>5</v>
      </c>
      <c r="B6" s="1" t="s">
        <v>52</v>
      </c>
      <c r="C6" s="1">
        <v>8</v>
      </c>
      <c r="D6" s="1">
        <v>0.08</v>
      </c>
      <c r="E6" s="1">
        <v>140</v>
      </c>
      <c r="F6" s="1">
        <f>C6*D6</f>
        <v>0.64</v>
      </c>
      <c r="G6" s="1">
        <f>ROUND(C6*E6/12,2)</f>
        <v>93.33</v>
      </c>
    </row>
    <row r="7" spans="1:7" ht="12.75">
      <c r="A7" s="1">
        <v>6</v>
      </c>
      <c r="B7" s="1" t="s">
        <v>53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49</v>
      </c>
      <c r="C8" s="1" t="s">
        <v>2</v>
      </c>
      <c r="D8" s="1" t="s">
        <v>2</v>
      </c>
      <c r="E8" s="12" t="s">
        <v>2</v>
      </c>
      <c r="F8" s="12">
        <v>0.92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43">
        <f>SUM(F2:F8)</f>
        <v>3.07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0.326</v>
      </c>
    </row>
    <row r="11" spans="4:6" ht="15" thickBot="1">
      <c r="D11" s="56" t="s">
        <v>77</v>
      </c>
      <c r="E11" s="58"/>
      <c r="F11" s="35">
        <f>SUM(G3:G8)</f>
        <v>116.08</v>
      </c>
    </row>
    <row r="13" ht="13.5" thickBot="1"/>
    <row r="14" spans="2:7" ht="12.75">
      <c r="B14" s="15"/>
      <c r="C14" s="16"/>
      <c r="D14" s="16"/>
      <c r="E14" s="16"/>
      <c r="F14" s="25"/>
      <c r="G14" s="17"/>
    </row>
    <row r="15" spans="2:7" ht="12.75">
      <c r="B15" s="18"/>
      <c r="C15" s="19"/>
      <c r="D15" s="19"/>
      <c r="E15" s="19"/>
      <c r="F15" s="3"/>
      <c r="G15" s="20"/>
    </row>
    <row r="16" spans="2:7" ht="12.75">
      <c r="B16" s="18"/>
      <c r="C16" s="19"/>
      <c r="D16" s="19"/>
      <c r="E16" s="19"/>
      <c r="F16" s="3"/>
      <c r="G16" s="20"/>
    </row>
    <row r="17" spans="2:7" ht="12.75">
      <c r="B17" s="18"/>
      <c r="C17" s="19"/>
      <c r="D17" s="19"/>
      <c r="E17" s="19"/>
      <c r="F17" s="3"/>
      <c r="G17" s="20"/>
    </row>
    <row r="18" spans="2:7" ht="12.75">
      <c r="B18" s="18"/>
      <c r="C18" s="19"/>
      <c r="D18" s="19"/>
      <c r="E18" s="19"/>
      <c r="F18" s="3"/>
      <c r="G18" s="20"/>
    </row>
    <row r="19" spans="2:7" ht="12.75">
      <c r="B19" s="18"/>
      <c r="C19" s="19"/>
      <c r="D19" s="19"/>
      <c r="E19" s="19"/>
      <c r="F19" s="3"/>
      <c r="G19" s="20"/>
    </row>
    <row r="20" spans="2:7" ht="12.75">
      <c r="B20" s="18"/>
      <c r="C20" s="19"/>
      <c r="D20" s="19"/>
      <c r="E20" s="19"/>
      <c r="F20" s="3"/>
      <c r="G20" s="20"/>
    </row>
    <row r="21" spans="2:7" ht="12.75">
      <c r="B21" s="18"/>
      <c r="C21" s="19"/>
      <c r="D21" s="19"/>
      <c r="E21" s="19"/>
      <c r="F21" s="3"/>
      <c r="G21" s="20"/>
    </row>
    <row r="22" spans="2:7" ht="12.75">
      <c r="B22" s="18"/>
      <c r="C22" s="19"/>
      <c r="D22" s="19"/>
      <c r="E22" s="19"/>
      <c r="F22" s="3"/>
      <c r="G22" s="20"/>
    </row>
    <row r="23" spans="2:7" ht="12.75">
      <c r="B23" s="18"/>
      <c r="C23" s="19"/>
      <c r="D23" s="19"/>
      <c r="E23" s="19"/>
      <c r="F23" s="3"/>
      <c r="G23" s="20"/>
    </row>
    <row r="24" spans="2:7" ht="12.75">
      <c r="B24" s="18"/>
      <c r="C24" s="19"/>
      <c r="D24" s="19"/>
      <c r="E24" s="19"/>
      <c r="F24" s="3"/>
      <c r="G24" s="20"/>
    </row>
    <row r="25" spans="2:7" ht="12.75">
      <c r="B25" s="18"/>
      <c r="C25" s="19"/>
      <c r="D25" s="19"/>
      <c r="E25" s="19"/>
      <c r="F25" s="3"/>
      <c r="G25" s="20"/>
    </row>
    <row r="26" spans="2:7" ht="12.75">
      <c r="B26" s="18"/>
      <c r="C26" s="19"/>
      <c r="D26" s="19"/>
      <c r="E26" s="19"/>
      <c r="F26" s="3"/>
      <c r="G26" s="20"/>
    </row>
    <row r="27" spans="2:7" ht="12.75">
      <c r="B27" s="18"/>
      <c r="C27" s="19"/>
      <c r="D27" s="19"/>
      <c r="E27" s="19"/>
      <c r="F27" s="3"/>
      <c r="G27" s="20"/>
    </row>
    <row r="28" spans="2:7" ht="12.75">
      <c r="B28" s="18"/>
      <c r="C28" s="19"/>
      <c r="D28" s="19"/>
      <c r="E28" s="19"/>
      <c r="F28" s="3"/>
      <c r="G28" s="20"/>
    </row>
    <row r="29" spans="2:7" ht="12.75">
      <c r="B29" s="18"/>
      <c r="C29" s="19"/>
      <c r="D29" s="19"/>
      <c r="E29" s="19"/>
      <c r="F29" s="3"/>
      <c r="G29" s="20"/>
    </row>
    <row r="30" spans="2:7" ht="12.75">
      <c r="B30" s="18"/>
      <c r="C30" s="19"/>
      <c r="D30" s="19"/>
      <c r="E30" s="19"/>
      <c r="F30" s="3"/>
      <c r="G30" s="20"/>
    </row>
    <row r="31" spans="2:7" ht="12.75">
      <c r="B31" s="18"/>
      <c r="C31" s="19"/>
      <c r="D31" s="19"/>
      <c r="E31" s="19"/>
      <c r="F31" s="3"/>
      <c r="G31" s="20"/>
    </row>
    <row r="32" spans="2:7" ht="12.75">
      <c r="B32" s="18"/>
      <c r="C32" s="19"/>
      <c r="D32" s="19"/>
      <c r="E32" s="19"/>
      <c r="F32" s="3"/>
      <c r="G32" s="20"/>
    </row>
    <row r="33" spans="2:7" ht="12.75">
      <c r="B33" s="18"/>
      <c r="C33" s="19"/>
      <c r="D33" s="19"/>
      <c r="E33" s="19"/>
      <c r="F33" s="3"/>
      <c r="G33" s="20"/>
    </row>
    <row r="34" spans="2:7" ht="12.75">
      <c r="B34" s="18"/>
      <c r="C34" s="19"/>
      <c r="D34" s="19"/>
      <c r="E34" s="19"/>
      <c r="F34" s="3"/>
      <c r="G34" s="20"/>
    </row>
    <row r="35" spans="2:7" ht="12.75">
      <c r="B35" s="18"/>
      <c r="C35" s="19"/>
      <c r="D35" s="19"/>
      <c r="E35" s="19"/>
      <c r="F35" s="3"/>
      <c r="G35" s="20"/>
    </row>
    <row r="36" spans="2:7" ht="12.75">
      <c r="B36" s="18"/>
      <c r="C36" s="19"/>
      <c r="D36" s="19"/>
      <c r="E36" s="19"/>
      <c r="F36" s="3"/>
      <c r="G36" s="20"/>
    </row>
    <row r="37" spans="2:7" ht="12.75">
      <c r="B37" s="18"/>
      <c r="C37" s="19"/>
      <c r="D37" s="19"/>
      <c r="E37" s="19"/>
      <c r="F37" s="3"/>
      <c r="G37" s="20"/>
    </row>
    <row r="38" spans="2:7" ht="12.75">
      <c r="B38" s="18"/>
      <c r="C38" s="19"/>
      <c r="D38" s="19"/>
      <c r="E38" s="19"/>
      <c r="F38" s="3"/>
      <c r="G38" s="20"/>
    </row>
    <row r="39" spans="2:7" ht="12.75">
      <c r="B39" s="18"/>
      <c r="C39" s="19"/>
      <c r="D39" s="19"/>
      <c r="E39" s="19"/>
      <c r="F39" s="3"/>
      <c r="G39" s="20"/>
    </row>
    <row r="40" spans="2:7" ht="12.75">
      <c r="B40" s="18"/>
      <c r="C40" s="19"/>
      <c r="D40" s="19"/>
      <c r="E40" s="19"/>
      <c r="F40" s="3"/>
      <c r="G40" s="20"/>
    </row>
    <row r="41" spans="2:7" ht="12.75">
      <c r="B41" s="18"/>
      <c r="C41" s="19"/>
      <c r="D41" s="19"/>
      <c r="E41" s="19"/>
      <c r="F41" s="3"/>
      <c r="G41" s="20"/>
    </row>
    <row r="42" spans="2:7" ht="12.75">
      <c r="B42" s="18"/>
      <c r="C42" s="19"/>
      <c r="D42" s="19"/>
      <c r="E42" s="19"/>
      <c r="F42" s="3"/>
      <c r="G42" s="20"/>
    </row>
    <row r="43" spans="2:7" ht="12.75">
      <c r="B43" s="18"/>
      <c r="C43" s="19"/>
      <c r="D43" s="19"/>
      <c r="E43" s="19"/>
      <c r="F43" s="3"/>
      <c r="G43" s="20"/>
    </row>
    <row r="44" spans="2:7" ht="13.5" thickBot="1">
      <c r="B44" s="21"/>
      <c r="C44" s="22"/>
      <c r="D44" s="22"/>
      <c r="E44" s="22"/>
      <c r="F44" s="30"/>
      <c r="G44" s="23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5" width="7.140625" style="0" customWidth="1"/>
    <col min="6" max="7" width="7.8515625" style="2" customWidth="1"/>
    <col min="8" max="9" width="7.8515625" style="0" customWidth="1"/>
  </cols>
  <sheetData>
    <row r="1" spans="1:9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77" t="s">
        <v>88</v>
      </c>
      <c r="G1" s="65"/>
      <c r="H1" s="64" t="s">
        <v>80</v>
      </c>
      <c r="I1" s="65"/>
    </row>
    <row r="2" spans="1:9" ht="12.75">
      <c r="A2" s="1">
        <v>1</v>
      </c>
      <c r="B2" s="1" t="s">
        <v>49</v>
      </c>
      <c r="C2" s="1" t="s">
        <v>2</v>
      </c>
      <c r="D2" s="1" t="s">
        <v>2</v>
      </c>
      <c r="E2" s="1" t="s">
        <v>2</v>
      </c>
      <c r="F2" s="1">
        <v>0.61</v>
      </c>
      <c r="G2" s="1">
        <v>0.61</v>
      </c>
      <c r="H2" s="1" t="s">
        <v>2</v>
      </c>
      <c r="I2" s="1" t="s">
        <v>2</v>
      </c>
    </row>
    <row r="3" spans="1:9" ht="12.75">
      <c r="A3" s="1">
        <v>2</v>
      </c>
      <c r="B3" s="1" t="s">
        <v>50</v>
      </c>
      <c r="C3" s="1">
        <v>1</v>
      </c>
      <c r="D3" s="1">
        <v>0.08</v>
      </c>
      <c r="E3" s="1">
        <v>70</v>
      </c>
      <c r="F3" s="1">
        <f>C3*D3</f>
        <v>0.08</v>
      </c>
      <c r="G3" s="1">
        <f>C3*D3</f>
        <v>0.08</v>
      </c>
      <c r="H3" s="1">
        <f>ROUND(C3*E3/12,2)</f>
        <v>5.83</v>
      </c>
      <c r="I3" s="1">
        <f>ROUND(C3*E3/12,2)</f>
        <v>5.83</v>
      </c>
    </row>
    <row r="4" spans="1:9" ht="12.75">
      <c r="A4" s="1">
        <v>3</v>
      </c>
      <c r="B4" s="1" t="s">
        <v>22</v>
      </c>
      <c r="C4" s="1">
        <v>1</v>
      </c>
      <c r="D4" s="1">
        <v>0.2</v>
      </c>
      <c r="E4" s="1">
        <v>116</v>
      </c>
      <c r="F4" s="1">
        <f>C4*D4</f>
        <v>0.2</v>
      </c>
      <c r="G4" s="1">
        <f>C4*D4</f>
        <v>0.2</v>
      </c>
      <c r="H4" s="1">
        <f>ROUND(C4*E4/12,2)</f>
        <v>9.67</v>
      </c>
      <c r="I4" s="1">
        <f>ROUND(C4*E4/12,2)</f>
        <v>9.67</v>
      </c>
    </row>
    <row r="5" spans="1:9" ht="12.75">
      <c r="A5" s="1">
        <v>4</v>
      </c>
      <c r="B5" s="1" t="s">
        <v>51</v>
      </c>
      <c r="C5" s="1">
        <v>2</v>
      </c>
      <c r="D5" s="1">
        <v>0.08</v>
      </c>
      <c r="E5" s="1">
        <v>116</v>
      </c>
      <c r="F5" s="1">
        <f>C5*D5</f>
        <v>0.16</v>
      </c>
      <c r="G5" s="1">
        <f>C5*D5</f>
        <v>0.16</v>
      </c>
      <c r="H5" s="1">
        <f>ROUND(C5*E5/12,2)</f>
        <v>19.33</v>
      </c>
      <c r="I5" s="1">
        <f>ROUND(C5*E5/12,2)</f>
        <v>19.33</v>
      </c>
    </row>
    <row r="6" spans="1:9" ht="12.75">
      <c r="A6" s="1">
        <v>5</v>
      </c>
      <c r="B6" s="1" t="s">
        <v>52</v>
      </c>
      <c r="C6" s="1">
        <v>2.4</v>
      </c>
      <c r="D6" s="1">
        <v>0.08</v>
      </c>
      <c r="E6" s="1">
        <v>140</v>
      </c>
      <c r="F6" s="1">
        <f>C6*D6</f>
        <v>0.192</v>
      </c>
      <c r="G6" s="1">
        <f>C6*D6</f>
        <v>0.192</v>
      </c>
      <c r="H6" s="1">
        <f>ROUND(C6*E6/12,2)</f>
        <v>28</v>
      </c>
      <c r="I6" s="1">
        <f>ROUND(C6*E6/12,2)</f>
        <v>28</v>
      </c>
    </row>
    <row r="7" spans="1:9" ht="12.75">
      <c r="A7" s="1">
        <v>6</v>
      </c>
      <c r="B7" s="1" t="s">
        <v>60</v>
      </c>
      <c r="C7" s="1">
        <v>5.6</v>
      </c>
      <c r="D7" s="1" t="s">
        <v>2</v>
      </c>
      <c r="E7" s="1">
        <v>61</v>
      </c>
      <c r="F7" s="1">
        <v>0.78</v>
      </c>
      <c r="G7" s="1" t="s">
        <v>2</v>
      </c>
      <c r="H7" s="1">
        <f>ROUND(C7*E7/12,2)</f>
        <v>28.47</v>
      </c>
      <c r="I7" s="1" t="s">
        <v>2</v>
      </c>
    </row>
    <row r="8" spans="1:9" ht="12.75">
      <c r="A8" s="1">
        <v>7</v>
      </c>
      <c r="B8" s="1" t="s">
        <v>52</v>
      </c>
      <c r="C8" s="1">
        <v>5.6</v>
      </c>
      <c r="D8" s="1">
        <v>0.08</v>
      </c>
      <c r="E8" s="1">
        <v>140</v>
      </c>
      <c r="F8" s="1" t="s">
        <v>2</v>
      </c>
      <c r="G8" s="1">
        <f>C8*D8</f>
        <v>0.44799999999999995</v>
      </c>
      <c r="H8" s="1" t="s">
        <v>2</v>
      </c>
      <c r="I8" s="1">
        <f>ROUND(C8*E8/12,2)</f>
        <v>65.33</v>
      </c>
    </row>
    <row r="9" spans="1:9" ht="12.75">
      <c r="A9" s="1">
        <v>8</v>
      </c>
      <c r="B9" s="1" t="s">
        <v>53</v>
      </c>
      <c r="C9" s="1">
        <v>0.75</v>
      </c>
      <c r="D9" s="1">
        <v>0.2</v>
      </c>
      <c r="E9" s="1">
        <v>116</v>
      </c>
      <c r="F9" s="1">
        <f>C9*D9</f>
        <v>0.15000000000000002</v>
      </c>
      <c r="G9" s="1">
        <f>C9*D9</f>
        <v>0.15000000000000002</v>
      </c>
      <c r="H9" s="1">
        <f>ROUND(C9*E9/12,2)</f>
        <v>7.25</v>
      </c>
      <c r="I9" s="1">
        <f>ROUND(C9*E9/12,2)</f>
        <v>7.25</v>
      </c>
    </row>
    <row r="10" spans="1:9" ht="12.75">
      <c r="A10" s="1">
        <v>9</v>
      </c>
      <c r="B10" s="1" t="s">
        <v>49</v>
      </c>
      <c r="C10" s="1" t="s">
        <v>2</v>
      </c>
      <c r="D10" s="1" t="s">
        <v>2</v>
      </c>
      <c r="E10" s="1" t="s">
        <v>2</v>
      </c>
      <c r="F10" s="1">
        <v>0.61</v>
      </c>
      <c r="G10" s="1">
        <v>0.61</v>
      </c>
      <c r="H10" s="1" t="s">
        <v>2</v>
      </c>
      <c r="I10" s="1" t="s">
        <v>2</v>
      </c>
    </row>
    <row r="11" spans="1:9" ht="12.75">
      <c r="A11" s="3"/>
      <c r="B11" s="3"/>
      <c r="C11" s="3"/>
      <c r="E11" s="8" t="s">
        <v>7</v>
      </c>
      <c r="F11" s="1">
        <f>SUM(F2:F10)</f>
        <v>2.7819999999999996</v>
      </c>
      <c r="G11" s="1">
        <f>SUM(G2:G10)</f>
        <v>2.4499999999999997</v>
      </c>
      <c r="H11" s="1">
        <f>SUM(H3:H10)</f>
        <v>98.55</v>
      </c>
      <c r="I11" s="1">
        <f>SUM(I3:I10)</f>
        <v>135.41</v>
      </c>
    </row>
    <row r="12" spans="1:9" ht="14.25">
      <c r="A12" s="3"/>
      <c r="B12" s="3"/>
      <c r="C12" s="61" t="s">
        <v>33</v>
      </c>
      <c r="D12" s="74"/>
      <c r="E12" s="79"/>
      <c r="F12" s="1">
        <f>ROUND(1/F11,3)</f>
        <v>0.359</v>
      </c>
      <c r="G12" s="1">
        <f>ROUND(1/G11,3)</f>
        <v>0.408</v>
      </c>
      <c r="H12" s="75" t="s">
        <v>54</v>
      </c>
      <c r="I12" s="75" t="s">
        <v>55</v>
      </c>
    </row>
    <row r="13" spans="6:9" ht="12.75" customHeight="1">
      <c r="F13" s="66" t="s">
        <v>54</v>
      </c>
      <c r="G13" s="66" t="s">
        <v>55</v>
      </c>
      <c r="H13" s="76"/>
      <c r="I13" s="76"/>
    </row>
    <row r="14" spans="6:9" ht="12.75">
      <c r="F14" s="71"/>
      <c r="G14" s="71"/>
      <c r="H14" s="76"/>
      <c r="I14" s="76"/>
    </row>
    <row r="16" spans="2:6" ht="12.75">
      <c r="B16" s="9"/>
      <c r="C16" s="74" t="s">
        <v>56</v>
      </c>
      <c r="D16" s="74"/>
      <c r="E16" s="74"/>
      <c r="F16" s="2">
        <v>15.2</v>
      </c>
    </row>
    <row r="17" spans="2:6" ht="12.75">
      <c r="B17" s="74" t="s">
        <v>57</v>
      </c>
      <c r="C17" s="62"/>
      <c r="D17" s="62"/>
      <c r="E17" s="62"/>
      <c r="F17" s="2">
        <v>6</v>
      </c>
    </row>
    <row r="18" ht="13.5" thickBot="1"/>
    <row r="19" spans="3:6" ht="14.25" thickBot="1">
      <c r="C19" s="72" t="s">
        <v>83</v>
      </c>
      <c r="D19" s="78"/>
      <c r="E19" s="78"/>
      <c r="F19" s="35">
        <f>ROUND((F17/(F17+F16))*G12+(F16/(F17+F16))*F12,3)</f>
        <v>0.373</v>
      </c>
    </row>
    <row r="20" spans="3:6" ht="15" thickBot="1">
      <c r="C20" s="56" t="s">
        <v>82</v>
      </c>
      <c r="D20" s="58"/>
      <c r="E20" s="58"/>
      <c r="F20" s="35">
        <f>ROUND((F17/(F17+F16))*I11+(F16/(F17+F16))*H11,2)</f>
        <v>108.98</v>
      </c>
    </row>
    <row r="21" ht="13.5" thickBot="1"/>
    <row r="22" spans="2:8" ht="12.75">
      <c r="B22" s="15"/>
      <c r="C22" s="16"/>
      <c r="D22" s="16"/>
      <c r="E22" s="16"/>
      <c r="F22" s="25"/>
      <c r="G22" s="25"/>
      <c r="H22" s="17"/>
    </row>
    <row r="23" spans="2:8" ht="12.75">
      <c r="B23" s="18"/>
      <c r="C23" s="19"/>
      <c r="D23" s="19"/>
      <c r="E23" s="19"/>
      <c r="F23" s="3"/>
      <c r="G23" s="3"/>
      <c r="H23" s="20"/>
    </row>
    <row r="24" spans="2:8" ht="12.75">
      <c r="B24" s="18"/>
      <c r="C24" s="19"/>
      <c r="D24" s="19"/>
      <c r="E24" s="19"/>
      <c r="F24" s="3"/>
      <c r="G24" s="3"/>
      <c r="H24" s="20"/>
    </row>
    <row r="25" spans="2:8" ht="12.75">
      <c r="B25" s="18"/>
      <c r="C25" s="19"/>
      <c r="D25" s="19"/>
      <c r="E25" s="19"/>
      <c r="F25" s="3"/>
      <c r="G25" s="3"/>
      <c r="H25" s="20"/>
    </row>
    <row r="26" spans="2:8" ht="12.75">
      <c r="B26" s="18"/>
      <c r="C26" s="19"/>
      <c r="D26" s="19"/>
      <c r="E26" s="19"/>
      <c r="F26" s="3"/>
      <c r="G26" s="3"/>
      <c r="H26" s="20"/>
    </row>
    <row r="27" spans="2:8" ht="12.75">
      <c r="B27" s="18"/>
      <c r="C27" s="19"/>
      <c r="D27" s="19"/>
      <c r="E27" s="19"/>
      <c r="F27" s="3"/>
      <c r="G27" s="3"/>
      <c r="H27" s="20"/>
    </row>
    <row r="28" spans="2:8" ht="12.75">
      <c r="B28" s="18"/>
      <c r="C28" s="19"/>
      <c r="D28" s="19"/>
      <c r="E28" s="19"/>
      <c r="F28" s="3"/>
      <c r="G28" s="3"/>
      <c r="H28" s="20"/>
    </row>
    <row r="29" spans="2:8" ht="12.75">
      <c r="B29" s="18"/>
      <c r="C29" s="19"/>
      <c r="D29" s="19"/>
      <c r="E29" s="19"/>
      <c r="F29" s="3"/>
      <c r="G29" s="3"/>
      <c r="H29" s="20"/>
    </row>
    <row r="30" spans="2:8" ht="12.75">
      <c r="B30" s="18"/>
      <c r="C30" s="19"/>
      <c r="D30" s="19"/>
      <c r="E30" s="19"/>
      <c r="F30" s="3"/>
      <c r="G30" s="3"/>
      <c r="H30" s="20"/>
    </row>
    <row r="31" spans="2:8" ht="12.75">
      <c r="B31" s="18"/>
      <c r="C31" s="19"/>
      <c r="D31" s="19"/>
      <c r="E31" s="19"/>
      <c r="F31" s="3"/>
      <c r="G31" s="3"/>
      <c r="H31" s="20"/>
    </row>
    <row r="32" spans="2:8" ht="12.75">
      <c r="B32" s="18"/>
      <c r="C32" s="19"/>
      <c r="D32" s="19"/>
      <c r="E32" s="19"/>
      <c r="F32" s="3"/>
      <c r="G32" s="3"/>
      <c r="H32" s="20"/>
    </row>
    <row r="33" spans="2:8" ht="12.75">
      <c r="B33" s="18"/>
      <c r="C33" s="19"/>
      <c r="D33" s="19"/>
      <c r="E33" s="19"/>
      <c r="F33" s="3"/>
      <c r="G33" s="3"/>
      <c r="H33" s="20"/>
    </row>
    <row r="34" spans="2:8" ht="12.75">
      <c r="B34" s="18"/>
      <c r="C34" s="19"/>
      <c r="D34" s="19"/>
      <c r="E34" s="19"/>
      <c r="F34" s="3"/>
      <c r="G34" s="3"/>
      <c r="H34" s="20"/>
    </row>
    <row r="35" spans="2:8" ht="12.75">
      <c r="B35" s="18"/>
      <c r="C35" s="19"/>
      <c r="D35" s="19"/>
      <c r="E35" s="19"/>
      <c r="F35" s="3"/>
      <c r="G35" s="3"/>
      <c r="H35" s="20"/>
    </row>
    <row r="36" spans="2:8" ht="12.75">
      <c r="B36" s="18"/>
      <c r="C36" s="19"/>
      <c r="D36" s="19"/>
      <c r="E36" s="19"/>
      <c r="F36" s="3"/>
      <c r="G36" s="3"/>
      <c r="H36" s="20"/>
    </row>
    <row r="37" spans="2:8" ht="12.75">
      <c r="B37" s="18"/>
      <c r="C37" s="19"/>
      <c r="D37" s="19"/>
      <c r="E37" s="19"/>
      <c r="F37" s="3"/>
      <c r="G37" s="3"/>
      <c r="H37" s="20"/>
    </row>
    <row r="38" spans="2:8" ht="12.75">
      <c r="B38" s="18"/>
      <c r="C38" s="19"/>
      <c r="D38" s="19"/>
      <c r="E38" s="19"/>
      <c r="F38" s="3"/>
      <c r="G38" s="3"/>
      <c r="H38" s="20"/>
    </row>
    <row r="39" spans="2:8" ht="12.75">
      <c r="B39" s="18"/>
      <c r="C39" s="19"/>
      <c r="D39" s="19"/>
      <c r="E39" s="19"/>
      <c r="F39" s="3"/>
      <c r="G39" s="3"/>
      <c r="H39" s="20"/>
    </row>
    <row r="40" spans="2:8" ht="12.75">
      <c r="B40" s="18"/>
      <c r="C40" s="19"/>
      <c r="D40" s="19"/>
      <c r="E40" s="19"/>
      <c r="F40" s="3"/>
      <c r="G40" s="3"/>
      <c r="H40" s="20"/>
    </row>
    <row r="41" spans="2:8" ht="12.75">
      <c r="B41" s="18"/>
      <c r="C41" s="19"/>
      <c r="D41" s="19"/>
      <c r="E41" s="19"/>
      <c r="F41" s="3"/>
      <c r="G41" s="3"/>
      <c r="H41" s="20"/>
    </row>
    <row r="42" spans="2:8" ht="12.75">
      <c r="B42" s="18"/>
      <c r="C42" s="19"/>
      <c r="D42" s="19"/>
      <c r="E42" s="19"/>
      <c r="F42" s="3"/>
      <c r="G42" s="3"/>
      <c r="H42" s="20"/>
    </row>
    <row r="43" spans="2:8" ht="12.75">
      <c r="B43" s="18"/>
      <c r="C43" s="19"/>
      <c r="D43" s="19"/>
      <c r="E43" s="19"/>
      <c r="F43" s="3"/>
      <c r="G43" s="3"/>
      <c r="H43" s="20"/>
    </row>
    <row r="44" spans="2:8" ht="12.75">
      <c r="B44" s="18"/>
      <c r="C44" s="19"/>
      <c r="D44" s="19"/>
      <c r="E44" s="19"/>
      <c r="F44" s="3"/>
      <c r="G44" s="3"/>
      <c r="H44" s="20"/>
    </row>
    <row r="45" spans="2:8" ht="12.75">
      <c r="B45" s="18"/>
      <c r="C45" s="19"/>
      <c r="D45" s="19"/>
      <c r="E45" s="19"/>
      <c r="F45" s="3"/>
      <c r="G45" s="3"/>
      <c r="H45" s="20"/>
    </row>
    <row r="46" spans="2:8" ht="12.75">
      <c r="B46" s="18"/>
      <c r="C46" s="19"/>
      <c r="D46" s="19"/>
      <c r="E46" s="19"/>
      <c r="F46" s="3"/>
      <c r="G46" s="3"/>
      <c r="H46" s="20"/>
    </row>
    <row r="47" spans="2:8" ht="12.75">
      <c r="B47" s="18"/>
      <c r="C47" s="19"/>
      <c r="D47" s="19"/>
      <c r="E47" s="19"/>
      <c r="F47" s="3"/>
      <c r="G47" s="3"/>
      <c r="H47" s="20"/>
    </row>
    <row r="48" spans="2:8" ht="12.75">
      <c r="B48" s="18"/>
      <c r="C48" s="19"/>
      <c r="D48" s="19"/>
      <c r="E48" s="19"/>
      <c r="F48" s="3"/>
      <c r="G48" s="3"/>
      <c r="H48" s="20"/>
    </row>
    <row r="49" spans="2:8" ht="12.75">
      <c r="B49" s="18"/>
      <c r="C49" s="19"/>
      <c r="D49" s="19"/>
      <c r="E49" s="19"/>
      <c r="F49" s="3"/>
      <c r="G49" s="3"/>
      <c r="H49" s="20"/>
    </row>
    <row r="50" spans="2:8" ht="12.75">
      <c r="B50" s="18"/>
      <c r="C50" s="19"/>
      <c r="D50" s="19"/>
      <c r="E50" s="19"/>
      <c r="F50" s="3"/>
      <c r="G50" s="3"/>
      <c r="H50" s="20"/>
    </row>
    <row r="51" spans="2:8" ht="12.75">
      <c r="B51" s="18"/>
      <c r="C51" s="19"/>
      <c r="D51" s="19"/>
      <c r="E51" s="19"/>
      <c r="F51" s="3"/>
      <c r="G51" s="3"/>
      <c r="H51" s="20"/>
    </row>
    <row r="52" spans="2:8" ht="13.5" thickBot="1">
      <c r="B52" s="21"/>
      <c r="C52" s="22"/>
      <c r="D52" s="22"/>
      <c r="E52" s="22"/>
      <c r="F52" s="30"/>
      <c r="G52" s="30"/>
      <c r="H52" s="23"/>
    </row>
  </sheetData>
  <sheetProtection/>
  <mergeCells count="11">
    <mergeCell ref="G13:G14"/>
    <mergeCell ref="C16:E16"/>
    <mergeCell ref="B17:E17"/>
    <mergeCell ref="C19:E19"/>
    <mergeCell ref="C20:E20"/>
    <mergeCell ref="H1:I1"/>
    <mergeCell ref="H12:H14"/>
    <mergeCell ref="I12:I14"/>
    <mergeCell ref="C12:E12"/>
    <mergeCell ref="F1:G1"/>
    <mergeCell ref="F13:F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3" width="8.421875" style="0" customWidth="1"/>
    <col min="4" max="5" width="8.57421875" style="0" customWidth="1"/>
    <col min="6" max="6" width="14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49</v>
      </c>
      <c r="C2" s="1" t="s">
        <v>2</v>
      </c>
      <c r="D2" s="1" t="s">
        <v>2</v>
      </c>
      <c r="E2" s="1" t="s">
        <v>2</v>
      </c>
      <c r="F2" s="1">
        <v>0.61</v>
      </c>
      <c r="G2" s="1" t="s">
        <v>2</v>
      </c>
    </row>
    <row r="3" spans="1:7" ht="12.75">
      <c r="A3" s="1">
        <v>2</v>
      </c>
      <c r="B3" s="1" t="s">
        <v>50</v>
      </c>
      <c r="C3" s="1">
        <v>1</v>
      </c>
      <c r="D3" s="1">
        <v>0.08</v>
      </c>
      <c r="E3" s="1">
        <v>70</v>
      </c>
      <c r="F3" s="1">
        <f>C3*D3</f>
        <v>0.08</v>
      </c>
      <c r="G3" s="1">
        <f>ROUND(C3*E3/12,2)</f>
        <v>5.83</v>
      </c>
    </row>
    <row r="4" spans="1:7" ht="12.75">
      <c r="A4" s="1">
        <v>3</v>
      </c>
      <c r="B4" s="1" t="s">
        <v>22</v>
      </c>
      <c r="C4" s="1">
        <v>1</v>
      </c>
      <c r="D4" s="1">
        <v>0.2</v>
      </c>
      <c r="E4" s="1">
        <v>116</v>
      </c>
      <c r="F4" s="1">
        <f>C4*D4</f>
        <v>0.2</v>
      </c>
      <c r="G4" s="1">
        <f>ROUND(C4*E4/12,2)</f>
        <v>9.67</v>
      </c>
    </row>
    <row r="5" spans="1:7" ht="12.75">
      <c r="A5" s="1">
        <v>4</v>
      </c>
      <c r="B5" s="1" t="s">
        <v>51</v>
      </c>
      <c r="C5" s="1">
        <v>2</v>
      </c>
      <c r="D5" s="1">
        <v>0.08</v>
      </c>
      <c r="E5" s="1">
        <v>116</v>
      </c>
      <c r="F5" s="1">
        <f>C5*D5</f>
        <v>0.16</v>
      </c>
      <c r="G5" s="1" t="s">
        <v>2</v>
      </c>
    </row>
    <row r="6" spans="1:7" ht="12.75">
      <c r="A6" s="1">
        <v>5</v>
      </c>
      <c r="B6" s="1" t="s">
        <v>52</v>
      </c>
      <c r="C6" s="1">
        <v>8</v>
      </c>
      <c r="D6" s="1">
        <v>0.08</v>
      </c>
      <c r="E6" s="1">
        <v>140</v>
      </c>
      <c r="F6" s="1">
        <f>C6*D6</f>
        <v>0.64</v>
      </c>
      <c r="G6" s="1">
        <f>ROUND(C6*E6/12,2)</f>
        <v>93.33</v>
      </c>
    </row>
    <row r="7" spans="1:7" ht="12.75">
      <c r="A7" s="1">
        <v>6</v>
      </c>
      <c r="B7" s="1" t="s">
        <v>53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49</v>
      </c>
      <c r="C8" s="1" t="s">
        <v>2</v>
      </c>
      <c r="D8" s="1" t="s">
        <v>2</v>
      </c>
      <c r="E8" s="12" t="s">
        <v>2</v>
      </c>
      <c r="F8" s="12">
        <v>0.61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43">
        <f>SUM(F2:F8)</f>
        <v>2.4499999999999997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0.408</v>
      </c>
    </row>
    <row r="11" spans="4:6" ht="15" thickBot="1">
      <c r="D11" s="56" t="s">
        <v>77</v>
      </c>
      <c r="E11" s="58"/>
      <c r="F11" s="35">
        <f>SUM(G3:G8)</f>
        <v>116.08</v>
      </c>
    </row>
    <row r="13" ht="13.5" thickBot="1"/>
    <row r="14" spans="2:7" ht="12.75">
      <c r="B14" s="15"/>
      <c r="C14" s="16"/>
      <c r="D14" s="16"/>
      <c r="E14" s="16"/>
      <c r="F14" s="25"/>
      <c r="G14" s="17"/>
    </row>
    <row r="15" spans="2:7" ht="12.75">
      <c r="B15" s="18"/>
      <c r="C15" s="19"/>
      <c r="D15" s="19"/>
      <c r="E15" s="19"/>
      <c r="F15" s="3"/>
      <c r="G15" s="20"/>
    </row>
    <row r="16" spans="2:7" ht="12.75">
      <c r="B16" s="18"/>
      <c r="C16" s="19"/>
      <c r="D16" s="19"/>
      <c r="E16" s="19"/>
      <c r="F16" s="3"/>
      <c r="G16" s="20"/>
    </row>
    <row r="17" spans="2:7" ht="12.75">
      <c r="B17" s="18"/>
      <c r="C17" s="19"/>
      <c r="D17" s="19"/>
      <c r="E17" s="19"/>
      <c r="F17" s="3"/>
      <c r="G17" s="20"/>
    </row>
    <row r="18" spans="2:7" ht="12.75">
      <c r="B18" s="18"/>
      <c r="C18" s="19"/>
      <c r="D18" s="19"/>
      <c r="E18" s="19"/>
      <c r="F18" s="3"/>
      <c r="G18" s="20"/>
    </row>
    <row r="19" spans="2:7" ht="12.75">
      <c r="B19" s="18"/>
      <c r="C19" s="19"/>
      <c r="D19" s="19"/>
      <c r="E19" s="19"/>
      <c r="F19" s="3"/>
      <c r="G19" s="20"/>
    </row>
    <row r="20" spans="2:7" ht="12.75">
      <c r="B20" s="18"/>
      <c r="C20" s="19"/>
      <c r="D20" s="19"/>
      <c r="E20" s="19"/>
      <c r="F20" s="3"/>
      <c r="G20" s="20"/>
    </row>
    <row r="21" spans="2:7" ht="12.75">
      <c r="B21" s="18"/>
      <c r="C21" s="19"/>
      <c r="D21" s="19"/>
      <c r="E21" s="19"/>
      <c r="F21" s="3"/>
      <c r="G21" s="20"/>
    </row>
    <row r="22" spans="2:7" ht="12.75">
      <c r="B22" s="18"/>
      <c r="C22" s="19"/>
      <c r="D22" s="19"/>
      <c r="E22" s="19"/>
      <c r="F22" s="3"/>
      <c r="G22" s="20"/>
    </row>
    <row r="23" spans="2:7" ht="12.75">
      <c r="B23" s="18"/>
      <c r="C23" s="19"/>
      <c r="D23" s="19"/>
      <c r="E23" s="19"/>
      <c r="F23" s="3"/>
      <c r="G23" s="20"/>
    </row>
    <row r="24" spans="2:7" ht="12.75">
      <c r="B24" s="18"/>
      <c r="C24" s="19"/>
      <c r="D24" s="19"/>
      <c r="E24" s="19"/>
      <c r="F24" s="3"/>
      <c r="G24" s="20"/>
    </row>
    <row r="25" spans="2:7" ht="12.75">
      <c r="B25" s="18"/>
      <c r="C25" s="19"/>
      <c r="D25" s="19"/>
      <c r="E25" s="19"/>
      <c r="F25" s="3"/>
      <c r="G25" s="20"/>
    </row>
    <row r="26" spans="2:7" ht="12.75">
      <c r="B26" s="18"/>
      <c r="C26" s="19"/>
      <c r="D26" s="19"/>
      <c r="E26" s="19"/>
      <c r="F26" s="3"/>
      <c r="G26" s="20"/>
    </row>
    <row r="27" spans="2:7" ht="12.75">
      <c r="B27" s="18"/>
      <c r="C27" s="19"/>
      <c r="D27" s="19"/>
      <c r="E27" s="19"/>
      <c r="F27" s="3"/>
      <c r="G27" s="20"/>
    </row>
    <row r="28" spans="2:7" ht="12.75">
      <c r="B28" s="18"/>
      <c r="C28" s="19"/>
      <c r="D28" s="19"/>
      <c r="E28" s="19"/>
      <c r="F28" s="3"/>
      <c r="G28" s="20"/>
    </row>
    <row r="29" spans="2:7" ht="12.75">
      <c r="B29" s="18"/>
      <c r="C29" s="19"/>
      <c r="D29" s="19"/>
      <c r="E29" s="19"/>
      <c r="F29" s="3"/>
      <c r="G29" s="20"/>
    </row>
    <row r="30" spans="2:7" ht="12.75">
      <c r="B30" s="18"/>
      <c r="C30" s="19"/>
      <c r="D30" s="19"/>
      <c r="E30" s="19"/>
      <c r="F30" s="3"/>
      <c r="G30" s="20"/>
    </row>
    <row r="31" spans="2:7" ht="12.75">
      <c r="B31" s="18"/>
      <c r="C31" s="19"/>
      <c r="D31" s="19"/>
      <c r="E31" s="19"/>
      <c r="F31" s="3"/>
      <c r="G31" s="20"/>
    </row>
    <row r="32" spans="2:7" ht="12.75">
      <c r="B32" s="18"/>
      <c r="C32" s="19"/>
      <c r="D32" s="19"/>
      <c r="E32" s="19"/>
      <c r="F32" s="3"/>
      <c r="G32" s="20"/>
    </row>
    <row r="33" spans="2:7" ht="12.75">
      <c r="B33" s="18"/>
      <c r="C33" s="19"/>
      <c r="D33" s="19"/>
      <c r="E33" s="19"/>
      <c r="F33" s="3"/>
      <c r="G33" s="20"/>
    </row>
    <row r="34" spans="2:7" ht="12.75">
      <c r="B34" s="18"/>
      <c r="C34" s="19"/>
      <c r="D34" s="19"/>
      <c r="E34" s="19"/>
      <c r="F34" s="3"/>
      <c r="G34" s="20"/>
    </row>
    <row r="35" spans="2:7" ht="12.75">
      <c r="B35" s="18"/>
      <c r="C35" s="19"/>
      <c r="D35" s="19"/>
      <c r="E35" s="19"/>
      <c r="F35" s="3"/>
      <c r="G35" s="20"/>
    </row>
    <row r="36" spans="2:7" ht="12.75">
      <c r="B36" s="18"/>
      <c r="C36" s="19"/>
      <c r="D36" s="19"/>
      <c r="E36" s="19"/>
      <c r="F36" s="3"/>
      <c r="G36" s="20"/>
    </row>
    <row r="37" spans="2:7" ht="12.75">
      <c r="B37" s="18"/>
      <c r="C37" s="19"/>
      <c r="D37" s="19"/>
      <c r="E37" s="19"/>
      <c r="F37" s="3"/>
      <c r="G37" s="20"/>
    </row>
    <row r="38" spans="2:7" ht="12.75">
      <c r="B38" s="18"/>
      <c r="C38" s="19"/>
      <c r="D38" s="19"/>
      <c r="E38" s="19"/>
      <c r="F38" s="3"/>
      <c r="G38" s="20"/>
    </row>
    <row r="39" spans="2:7" ht="12.75">
      <c r="B39" s="18"/>
      <c r="C39" s="19"/>
      <c r="D39" s="19"/>
      <c r="E39" s="19"/>
      <c r="F39" s="3"/>
      <c r="G39" s="20"/>
    </row>
    <row r="40" spans="2:7" ht="12.75">
      <c r="B40" s="18"/>
      <c r="C40" s="19"/>
      <c r="D40" s="19"/>
      <c r="E40" s="19"/>
      <c r="F40" s="3"/>
      <c r="G40" s="20"/>
    </row>
    <row r="41" spans="2:7" ht="12.75">
      <c r="B41" s="18"/>
      <c r="C41" s="19"/>
      <c r="D41" s="19"/>
      <c r="E41" s="19"/>
      <c r="F41" s="3"/>
      <c r="G41" s="20"/>
    </row>
    <row r="42" spans="2:7" ht="12.75">
      <c r="B42" s="18"/>
      <c r="C42" s="19"/>
      <c r="D42" s="19"/>
      <c r="E42" s="19"/>
      <c r="F42" s="3"/>
      <c r="G42" s="20"/>
    </row>
    <row r="43" spans="2:7" ht="12.75">
      <c r="B43" s="18"/>
      <c r="C43" s="19"/>
      <c r="D43" s="19"/>
      <c r="E43" s="19"/>
      <c r="F43" s="3"/>
      <c r="G43" s="20"/>
    </row>
    <row r="44" spans="2:7" ht="13.5" thickBot="1">
      <c r="B44" s="21"/>
      <c r="C44" s="22"/>
      <c r="D44" s="22"/>
      <c r="E44" s="22"/>
      <c r="F44" s="30"/>
      <c r="G44" s="23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30.00390625" style="0" customWidth="1"/>
    <col min="3" max="5" width="7.140625" style="0" customWidth="1"/>
    <col min="6" max="7" width="7.8515625" style="2" customWidth="1"/>
    <col min="8" max="9" width="7.8515625" style="0" customWidth="1"/>
  </cols>
  <sheetData>
    <row r="1" spans="1:9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77" t="s">
        <v>88</v>
      </c>
      <c r="G1" s="65"/>
      <c r="H1" s="64" t="s">
        <v>80</v>
      </c>
      <c r="I1" s="65"/>
    </row>
    <row r="2" spans="1:9" ht="12.75">
      <c r="A2" s="1">
        <v>1</v>
      </c>
      <c r="B2" s="4" t="s">
        <v>66</v>
      </c>
      <c r="C2" s="1" t="s">
        <v>2</v>
      </c>
      <c r="D2" s="1" t="s">
        <v>2</v>
      </c>
      <c r="E2" s="1" t="s">
        <v>2</v>
      </c>
      <c r="F2" s="1">
        <v>0.25</v>
      </c>
      <c r="G2" s="1">
        <v>0.25</v>
      </c>
      <c r="H2" s="1" t="s">
        <v>2</v>
      </c>
      <c r="I2" s="1" t="s">
        <v>2</v>
      </c>
    </row>
    <row r="3" spans="1:9" ht="12.75">
      <c r="A3" s="1">
        <v>2</v>
      </c>
      <c r="B3" s="1" t="s">
        <v>67</v>
      </c>
      <c r="C3" s="1">
        <v>0.8</v>
      </c>
      <c r="D3" s="1">
        <v>0.2</v>
      </c>
      <c r="E3" s="1">
        <v>116</v>
      </c>
      <c r="F3" s="1">
        <f>C3*D3</f>
        <v>0.16000000000000003</v>
      </c>
      <c r="G3" s="1">
        <f>C3*D3</f>
        <v>0.16000000000000003</v>
      </c>
      <c r="H3" s="1">
        <f>ROUND(C3*E3/12,2)</f>
        <v>7.73</v>
      </c>
      <c r="I3" s="1">
        <f>ROUND(C3*E3/12,2)</f>
        <v>7.73</v>
      </c>
    </row>
    <row r="4" spans="1:9" ht="12.75">
      <c r="A4" s="1">
        <v>3</v>
      </c>
      <c r="B4" s="44" t="s">
        <v>48</v>
      </c>
      <c r="C4" s="1">
        <v>2</v>
      </c>
      <c r="D4" s="1">
        <v>5</v>
      </c>
      <c r="E4" s="1">
        <v>2.2</v>
      </c>
      <c r="F4" s="1">
        <f>C4*D4</f>
        <v>10</v>
      </c>
      <c r="G4" s="1">
        <f>C4*D4</f>
        <v>10</v>
      </c>
      <c r="H4" s="1">
        <f>ROUND(C4*E4/12,2)</f>
        <v>0.37</v>
      </c>
      <c r="I4" s="1">
        <f>ROUND(C4*E4/12,2)</f>
        <v>0.37</v>
      </c>
    </row>
    <row r="5" spans="1:9" ht="12.75">
      <c r="A5" s="1">
        <v>4</v>
      </c>
      <c r="B5" s="1" t="s">
        <v>68</v>
      </c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</row>
    <row r="6" spans="1:9" ht="12.75">
      <c r="A6" s="1">
        <v>5</v>
      </c>
      <c r="B6" s="1" t="s">
        <v>52</v>
      </c>
      <c r="C6" s="1">
        <v>2.4</v>
      </c>
      <c r="D6" s="1">
        <v>0.08</v>
      </c>
      <c r="E6" s="1">
        <v>140</v>
      </c>
      <c r="F6" s="1">
        <f>C6*D6</f>
        <v>0.192</v>
      </c>
      <c r="G6" s="1">
        <f>C6*D6</f>
        <v>0.192</v>
      </c>
      <c r="H6" s="1">
        <f>ROUND(C6*E6/12,2)</f>
        <v>28</v>
      </c>
      <c r="I6" s="1">
        <f>ROUND(C6*E6/12,2)</f>
        <v>28</v>
      </c>
    </row>
    <row r="7" spans="1:9" ht="12.75">
      <c r="A7" s="1">
        <v>6</v>
      </c>
      <c r="B7" s="1" t="s">
        <v>60</v>
      </c>
      <c r="C7" s="1">
        <v>5.6</v>
      </c>
      <c r="D7" s="1" t="s">
        <v>2</v>
      </c>
      <c r="E7" s="1">
        <v>61</v>
      </c>
      <c r="F7" s="1">
        <v>0.78</v>
      </c>
      <c r="G7" s="1" t="s">
        <v>2</v>
      </c>
      <c r="H7" s="1">
        <f>ROUND(C7*E7/12,2)</f>
        <v>28.47</v>
      </c>
      <c r="I7" s="1" t="s">
        <v>2</v>
      </c>
    </row>
    <row r="8" spans="1:9" ht="12.75">
      <c r="A8" s="1">
        <v>7</v>
      </c>
      <c r="B8" s="1" t="s">
        <v>52</v>
      </c>
      <c r="C8" s="1">
        <v>5.6</v>
      </c>
      <c r="D8" s="1">
        <v>0.08</v>
      </c>
      <c r="E8" s="1">
        <v>140</v>
      </c>
      <c r="F8" s="1" t="s">
        <v>2</v>
      </c>
      <c r="G8" s="1">
        <f>C8*D8</f>
        <v>0.44799999999999995</v>
      </c>
      <c r="H8" s="1" t="s">
        <v>2</v>
      </c>
      <c r="I8" s="1">
        <f>ROUND(C8*E8/12,2)</f>
        <v>65.33</v>
      </c>
    </row>
    <row r="9" spans="1:9" ht="12.75">
      <c r="A9" s="1">
        <v>8</v>
      </c>
      <c r="B9" s="1" t="s">
        <v>53</v>
      </c>
      <c r="C9" s="1">
        <v>0.75</v>
      </c>
      <c r="D9" s="1">
        <v>0.2</v>
      </c>
      <c r="E9" s="1">
        <v>116</v>
      </c>
      <c r="F9" s="1">
        <f>C9*D9</f>
        <v>0.15000000000000002</v>
      </c>
      <c r="G9" s="1">
        <f>C9*D9</f>
        <v>0.15000000000000002</v>
      </c>
      <c r="H9" s="1">
        <f>ROUND(C9*E9/12,2)</f>
        <v>7.25</v>
      </c>
      <c r="I9" s="1">
        <f>ROUND(C9*E9/12,2)</f>
        <v>7.25</v>
      </c>
    </row>
    <row r="10" spans="1:9" ht="12.75">
      <c r="A10" s="1">
        <v>9</v>
      </c>
      <c r="B10" s="1" t="s">
        <v>49</v>
      </c>
      <c r="C10" s="1" t="s">
        <v>2</v>
      </c>
      <c r="D10" s="1" t="s">
        <v>2</v>
      </c>
      <c r="E10" s="1" t="s">
        <v>2</v>
      </c>
      <c r="F10" s="1">
        <v>0.92</v>
      </c>
      <c r="G10" s="1">
        <v>0.92</v>
      </c>
      <c r="H10" s="1" t="s">
        <v>2</v>
      </c>
      <c r="I10" s="1" t="s">
        <v>2</v>
      </c>
    </row>
    <row r="11" spans="1:9" ht="12.75">
      <c r="A11" s="3"/>
      <c r="B11" s="3"/>
      <c r="C11" s="3"/>
      <c r="E11" s="3" t="s">
        <v>7</v>
      </c>
      <c r="F11" s="1">
        <f>SUM(F2:F10)</f>
        <v>12.452</v>
      </c>
      <c r="G11" s="1">
        <f>SUM(G2:G10)</f>
        <v>12.120000000000001</v>
      </c>
      <c r="H11" s="1">
        <f>SUM(H3:H10)</f>
        <v>71.82</v>
      </c>
      <c r="I11" s="1">
        <f>SUM(I3:I10)</f>
        <v>108.68</v>
      </c>
    </row>
    <row r="12" spans="1:9" ht="14.25">
      <c r="A12" s="3"/>
      <c r="B12" s="3"/>
      <c r="C12" s="61" t="s">
        <v>33</v>
      </c>
      <c r="D12" s="74"/>
      <c r="E12" s="79"/>
      <c r="F12" s="1">
        <f>ROUND(1/F11,3)</f>
        <v>0.08</v>
      </c>
      <c r="G12" s="1">
        <f>ROUND(1/G11,3)</f>
        <v>0.083</v>
      </c>
      <c r="H12" s="75" t="s">
        <v>54</v>
      </c>
      <c r="I12" s="75" t="s">
        <v>55</v>
      </c>
    </row>
    <row r="13" spans="6:9" ht="12.75" customHeight="1">
      <c r="F13" s="66" t="s">
        <v>54</v>
      </c>
      <c r="G13" s="66" t="s">
        <v>55</v>
      </c>
      <c r="H13" s="76"/>
      <c r="I13" s="76"/>
    </row>
    <row r="14" spans="6:9" ht="12.75">
      <c r="F14" s="71"/>
      <c r="G14" s="71"/>
      <c r="H14" s="76"/>
      <c r="I14" s="76"/>
    </row>
    <row r="16" spans="2:6" ht="12.75">
      <c r="B16" s="9"/>
      <c r="C16" s="74" t="s">
        <v>56</v>
      </c>
      <c r="D16" s="74"/>
      <c r="E16" s="74"/>
      <c r="F16" s="2">
        <v>15.2</v>
      </c>
    </row>
    <row r="17" spans="2:6" ht="12.75">
      <c r="B17" s="74" t="s">
        <v>57</v>
      </c>
      <c r="C17" s="62"/>
      <c r="D17" s="62"/>
      <c r="E17" s="62"/>
      <c r="F17" s="2">
        <v>6</v>
      </c>
    </row>
    <row r="18" ht="13.5" thickBot="1"/>
    <row r="19" spans="3:6" ht="14.25" thickBot="1">
      <c r="C19" s="72" t="s">
        <v>83</v>
      </c>
      <c r="D19" s="78"/>
      <c r="E19" s="78"/>
      <c r="F19" s="35">
        <f>ROUND((F17/(F17+F16))*G12+(F16/(F17+F16))*F12,3)</f>
        <v>0.081</v>
      </c>
    </row>
    <row r="20" spans="3:6" ht="15" thickBot="1">
      <c r="C20" s="56" t="s">
        <v>82</v>
      </c>
      <c r="D20" s="58"/>
      <c r="E20" s="58"/>
      <c r="F20" s="35">
        <f>ROUND((F17/(F17+F16))*I11+(F16/(F17+F16))*H11,2)</f>
        <v>82.25</v>
      </c>
    </row>
    <row r="22" ht="13.5" thickBot="1"/>
    <row r="23" spans="2:8" ht="12.75">
      <c r="B23" s="15"/>
      <c r="C23" s="16"/>
      <c r="D23" s="16"/>
      <c r="E23" s="16"/>
      <c r="F23" s="25"/>
      <c r="G23" s="25"/>
      <c r="H23" s="17"/>
    </row>
    <row r="24" spans="2:8" ht="12.75">
      <c r="B24" s="18"/>
      <c r="C24" s="19"/>
      <c r="D24" s="19"/>
      <c r="E24" s="19"/>
      <c r="F24" s="3"/>
      <c r="G24" s="3"/>
      <c r="H24" s="20"/>
    </row>
    <row r="25" spans="2:8" ht="12.75">
      <c r="B25" s="18"/>
      <c r="C25" s="19"/>
      <c r="D25" s="19"/>
      <c r="E25" s="19"/>
      <c r="F25" s="3"/>
      <c r="G25" s="3"/>
      <c r="H25" s="20"/>
    </row>
    <row r="26" spans="2:8" ht="12.75">
      <c r="B26" s="18"/>
      <c r="C26" s="19"/>
      <c r="D26" s="19"/>
      <c r="E26" s="19"/>
      <c r="F26" s="3"/>
      <c r="G26" s="3"/>
      <c r="H26" s="20"/>
    </row>
    <row r="27" spans="2:8" ht="12.75">
      <c r="B27" s="18"/>
      <c r="C27" s="19"/>
      <c r="D27" s="19"/>
      <c r="E27" s="19"/>
      <c r="F27" s="3"/>
      <c r="G27" s="3"/>
      <c r="H27" s="20"/>
    </row>
    <row r="28" spans="2:8" ht="12.75">
      <c r="B28" s="18"/>
      <c r="C28" s="19"/>
      <c r="D28" s="19"/>
      <c r="E28" s="19"/>
      <c r="F28" s="3"/>
      <c r="G28" s="3"/>
      <c r="H28" s="20"/>
    </row>
    <row r="29" spans="2:8" ht="12.75">
      <c r="B29" s="18"/>
      <c r="C29" s="19"/>
      <c r="D29" s="19"/>
      <c r="E29" s="19"/>
      <c r="F29" s="3"/>
      <c r="G29" s="3"/>
      <c r="H29" s="20"/>
    </row>
    <row r="30" spans="2:8" ht="12.75">
      <c r="B30" s="18"/>
      <c r="C30" s="19"/>
      <c r="D30" s="19"/>
      <c r="E30" s="19"/>
      <c r="F30" s="3"/>
      <c r="G30" s="3"/>
      <c r="H30" s="20"/>
    </row>
    <row r="31" spans="2:8" ht="12.75">
      <c r="B31" s="18"/>
      <c r="C31" s="19"/>
      <c r="D31" s="19"/>
      <c r="E31" s="19"/>
      <c r="F31" s="3"/>
      <c r="G31" s="3"/>
      <c r="H31" s="20"/>
    </row>
    <row r="32" spans="2:8" ht="12.75">
      <c r="B32" s="18"/>
      <c r="C32" s="19"/>
      <c r="D32" s="19"/>
      <c r="E32" s="19"/>
      <c r="F32" s="3"/>
      <c r="G32" s="3"/>
      <c r="H32" s="20"/>
    </row>
    <row r="33" spans="2:8" ht="12.75">
      <c r="B33" s="18"/>
      <c r="C33" s="19"/>
      <c r="D33" s="19"/>
      <c r="E33" s="19"/>
      <c r="F33" s="3"/>
      <c r="G33" s="3"/>
      <c r="H33" s="20"/>
    </row>
    <row r="34" spans="2:8" ht="12.75">
      <c r="B34" s="18"/>
      <c r="C34" s="19"/>
      <c r="D34" s="19"/>
      <c r="E34" s="19"/>
      <c r="F34" s="3"/>
      <c r="G34" s="3"/>
      <c r="H34" s="20"/>
    </row>
    <row r="35" spans="2:8" ht="12.75">
      <c r="B35" s="18"/>
      <c r="C35" s="19"/>
      <c r="D35" s="19"/>
      <c r="E35" s="19"/>
      <c r="F35" s="3"/>
      <c r="G35" s="3"/>
      <c r="H35" s="20"/>
    </row>
    <row r="36" spans="2:8" ht="12.75">
      <c r="B36" s="18"/>
      <c r="C36" s="19"/>
      <c r="D36" s="19"/>
      <c r="E36" s="19"/>
      <c r="F36" s="3"/>
      <c r="G36" s="3"/>
      <c r="H36" s="20"/>
    </row>
    <row r="37" spans="2:8" ht="12.75">
      <c r="B37" s="18"/>
      <c r="C37" s="19"/>
      <c r="D37" s="19"/>
      <c r="E37" s="19"/>
      <c r="F37" s="3"/>
      <c r="G37" s="3"/>
      <c r="H37" s="20"/>
    </row>
    <row r="38" spans="2:8" ht="12.75">
      <c r="B38" s="18"/>
      <c r="C38" s="19"/>
      <c r="D38" s="19"/>
      <c r="E38" s="19"/>
      <c r="F38" s="3"/>
      <c r="G38" s="3"/>
      <c r="H38" s="20"/>
    </row>
    <row r="39" spans="2:8" ht="12.75">
      <c r="B39" s="18"/>
      <c r="C39" s="19"/>
      <c r="D39" s="19"/>
      <c r="E39" s="19"/>
      <c r="F39" s="3"/>
      <c r="G39" s="3"/>
      <c r="H39" s="20"/>
    </row>
    <row r="40" spans="2:8" ht="12.75">
      <c r="B40" s="18"/>
      <c r="C40" s="19"/>
      <c r="D40" s="19"/>
      <c r="E40" s="19"/>
      <c r="F40" s="3"/>
      <c r="G40" s="3"/>
      <c r="H40" s="20"/>
    </row>
    <row r="41" spans="2:8" ht="12.75">
      <c r="B41" s="18"/>
      <c r="C41" s="19"/>
      <c r="D41" s="19"/>
      <c r="E41" s="19"/>
      <c r="F41" s="3"/>
      <c r="G41" s="3"/>
      <c r="H41" s="20"/>
    </row>
    <row r="42" spans="2:8" ht="12.75">
      <c r="B42" s="18"/>
      <c r="C42" s="19"/>
      <c r="D42" s="19"/>
      <c r="E42" s="19"/>
      <c r="F42" s="3"/>
      <c r="G42" s="3"/>
      <c r="H42" s="20"/>
    </row>
    <row r="43" spans="2:8" ht="12.75">
      <c r="B43" s="18"/>
      <c r="C43" s="19"/>
      <c r="D43" s="19"/>
      <c r="E43" s="19"/>
      <c r="F43" s="3"/>
      <c r="G43" s="3"/>
      <c r="H43" s="20"/>
    </row>
    <row r="44" spans="2:8" ht="12.75">
      <c r="B44" s="18"/>
      <c r="C44" s="19"/>
      <c r="D44" s="19"/>
      <c r="E44" s="19"/>
      <c r="F44" s="3"/>
      <c r="G44" s="3"/>
      <c r="H44" s="20"/>
    </row>
    <row r="45" spans="2:8" ht="12.75">
      <c r="B45" s="18"/>
      <c r="C45" s="19"/>
      <c r="D45" s="19"/>
      <c r="E45" s="19"/>
      <c r="F45" s="3"/>
      <c r="G45" s="3"/>
      <c r="H45" s="20"/>
    </row>
    <row r="46" spans="2:8" ht="12.75">
      <c r="B46" s="18"/>
      <c r="C46" s="19"/>
      <c r="D46" s="19"/>
      <c r="E46" s="19"/>
      <c r="F46" s="3"/>
      <c r="G46" s="3"/>
      <c r="H46" s="20"/>
    </row>
    <row r="47" spans="2:8" ht="12.75">
      <c r="B47" s="18"/>
      <c r="C47" s="19"/>
      <c r="D47" s="19"/>
      <c r="E47" s="19"/>
      <c r="F47" s="3"/>
      <c r="G47" s="3"/>
      <c r="H47" s="20"/>
    </row>
    <row r="48" spans="2:8" ht="12.75">
      <c r="B48" s="18"/>
      <c r="C48" s="19"/>
      <c r="D48" s="19"/>
      <c r="E48" s="19"/>
      <c r="F48" s="3"/>
      <c r="G48" s="3"/>
      <c r="H48" s="20"/>
    </row>
    <row r="49" spans="2:8" ht="12.75">
      <c r="B49" s="18"/>
      <c r="C49" s="19"/>
      <c r="D49" s="19"/>
      <c r="E49" s="19"/>
      <c r="F49" s="3"/>
      <c r="G49" s="3"/>
      <c r="H49" s="20"/>
    </row>
    <row r="50" spans="2:8" ht="12.75">
      <c r="B50" s="18"/>
      <c r="C50" s="19"/>
      <c r="D50" s="19"/>
      <c r="E50" s="19"/>
      <c r="F50" s="3"/>
      <c r="G50" s="3"/>
      <c r="H50" s="20"/>
    </row>
    <row r="51" spans="2:8" ht="12.75">
      <c r="B51" s="18"/>
      <c r="C51" s="19"/>
      <c r="D51" s="19"/>
      <c r="E51" s="19"/>
      <c r="F51" s="3"/>
      <c r="G51" s="3"/>
      <c r="H51" s="20"/>
    </row>
    <row r="52" spans="2:8" ht="13.5" thickBot="1">
      <c r="B52" s="21"/>
      <c r="C52" s="22"/>
      <c r="D52" s="22"/>
      <c r="E52" s="22"/>
      <c r="F52" s="30"/>
      <c r="G52" s="30"/>
      <c r="H52" s="23"/>
    </row>
  </sheetData>
  <sheetProtection/>
  <mergeCells count="11">
    <mergeCell ref="G13:G14"/>
    <mergeCell ref="C16:E16"/>
    <mergeCell ref="B17:E17"/>
    <mergeCell ref="C20:E20"/>
    <mergeCell ref="C19:E19"/>
    <mergeCell ref="C12:E12"/>
    <mergeCell ref="H1:I1"/>
    <mergeCell ref="H12:H14"/>
    <mergeCell ref="I12:I14"/>
    <mergeCell ref="F1:G1"/>
    <mergeCell ref="F13:F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5" width="8.57421875" style="0" customWidth="1"/>
    <col min="6" max="6" width="14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67</v>
      </c>
      <c r="C3" s="1">
        <v>0.8</v>
      </c>
      <c r="D3" s="1">
        <v>0.2</v>
      </c>
      <c r="E3" s="1">
        <v>116</v>
      </c>
      <c r="F3" s="1">
        <f>C3*D3</f>
        <v>0.16000000000000003</v>
      </c>
      <c r="G3" s="1">
        <f>ROUND(C3*E3/12,2)</f>
        <v>7.73</v>
      </c>
    </row>
    <row r="4" spans="1:7" ht="12.75">
      <c r="A4" s="1">
        <v>3</v>
      </c>
      <c r="B4" s="4" t="s">
        <v>48</v>
      </c>
      <c r="C4" s="1">
        <v>2</v>
      </c>
      <c r="D4" s="1">
        <v>5</v>
      </c>
      <c r="E4" s="1">
        <v>2.2</v>
      </c>
      <c r="F4" s="1">
        <f>C4*D4</f>
        <v>10</v>
      </c>
      <c r="G4" s="1">
        <f>ROUND(C4*E4/12,2)</f>
        <v>0.37</v>
      </c>
    </row>
    <row r="5" spans="1:7" ht="12.75">
      <c r="A5" s="1">
        <v>4</v>
      </c>
      <c r="B5" s="1" t="s">
        <v>68</v>
      </c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</row>
    <row r="6" spans="1:7" ht="12.75">
      <c r="A6" s="1">
        <v>5</v>
      </c>
      <c r="B6" s="1" t="s">
        <v>52</v>
      </c>
      <c r="C6" s="1">
        <v>8</v>
      </c>
      <c r="D6" s="1">
        <v>0.08</v>
      </c>
      <c r="E6" s="1">
        <v>140</v>
      </c>
      <c r="F6" s="1">
        <f>C6*D6</f>
        <v>0.64</v>
      </c>
      <c r="G6" s="1">
        <f>ROUND(C6*E6/12,2)</f>
        <v>93.33</v>
      </c>
    </row>
    <row r="7" spans="1:7" ht="12.75">
      <c r="A7" s="1">
        <v>6</v>
      </c>
      <c r="B7" s="1" t="s">
        <v>53</v>
      </c>
      <c r="C7" s="1">
        <v>0.75</v>
      </c>
      <c r="D7" s="1">
        <v>0.2</v>
      </c>
      <c r="E7" s="1">
        <v>116</v>
      </c>
      <c r="F7" s="1">
        <f>C7*D7</f>
        <v>0.15000000000000002</v>
      </c>
      <c r="G7" s="1">
        <f>ROUND(C7*E7/12,2)</f>
        <v>7.25</v>
      </c>
    </row>
    <row r="8" spans="1:7" ht="13.5" thickBot="1">
      <c r="A8" s="1">
        <v>7</v>
      </c>
      <c r="B8" s="1" t="s">
        <v>49</v>
      </c>
      <c r="C8" s="1" t="s">
        <v>2</v>
      </c>
      <c r="D8" s="1" t="s">
        <v>2</v>
      </c>
      <c r="E8" s="12" t="s">
        <v>2</v>
      </c>
      <c r="F8" s="12">
        <v>0.92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43">
        <f>SUM(F2:F8)</f>
        <v>12.120000000000001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0.083</v>
      </c>
    </row>
    <row r="11" spans="4:6" ht="15" thickBot="1">
      <c r="D11" s="56" t="s">
        <v>77</v>
      </c>
      <c r="E11" s="58"/>
      <c r="F11" s="35">
        <f>SUM(G3:G8)</f>
        <v>108.67999999999999</v>
      </c>
    </row>
    <row r="14" ht="13.5" thickBot="1"/>
    <row r="15" spans="2:6" ht="12.75">
      <c r="B15" s="15"/>
      <c r="C15" s="16"/>
      <c r="D15" s="16"/>
      <c r="E15" s="16"/>
      <c r="F15" s="26"/>
    </row>
    <row r="16" spans="2:6" ht="12.75">
      <c r="B16" s="18"/>
      <c r="C16" s="19"/>
      <c r="D16" s="19"/>
      <c r="E16" s="19"/>
      <c r="F16" s="28"/>
    </row>
    <row r="17" spans="2:6" ht="12.75">
      <c r="B17" s="18"/>
      <c r="C17" s="19"/>
      <c r="D17" s="19"/>
      <c r="E17" s="19"/>
      <c r="F17" s="28"/>
    </row>
    <row r="18" spans="2:6" ht="12.75">
      <c r="B18" s="18"/>
      <c r="C18" s="19"/>
      <c r="D18" s="19"/>
      <c r="E18" s="19"/>
      <c r="F18" s="28"/>
    </row>
    <row r="19" spans="2:6" ht="12.75">
      <c r="B19" s="18"/>
      <c r="C19" s="19"/>
      <c r="D19" s="19"/>
      <c r="E19" s="19"/>
      <c r="F19" s="28"/>
    </row>
    <row r="20" spans="2:6" ht="12.75">
      <c r="B20" s="18"/>
      <c r="C20" s="19"/>
      <c r="D20" s="19"/>
      <c r="E20" s="19"/>
      <c r="F20" s="28"/>
    </row>
    <row r="21" spans="2:6" ht="12.75">
      <c r="B21" s="18"/>
      <c r="C21" s="19"/>
      <c r="D21" s="19"/>
      <c r="E21" s="19"/>
      <c r="F21" s="28"/>
    </row>
    <row r="22" spans="2:6" ht="12.75">
      <c r="B22" s="18"/>
      <c r="C22" s="19"/>
      <c r="D22" s="19"/>
      <c r="E22" s="19"/>
      <c r="F22" s="28"/>
    </row>
    <row r="23" spans="2:6" ht="12.75">
      <c r="B23" s="18"/>
      <c r="C23" s="19"/>
      <c r="D23" s="19"/>
      <c r="E23" s="19"/>
      <c r="F23" s="28"/>
    </row>
    <row r="24" spans="2:6" ht="12.75">
      <c r="B24" s="18"/>
      <c r="C24" s="19"/>
      <c r="D24" s="19"/>
      <c r="E24" s="19"/>
      <c r="F24" s="28"/>
    </row>
    <row r="25" spans="2:6" ht="12.75">
      <c r="B25" s="18"/>
      <c r="C25" s="19"/>
      <c r="D25" s="19"/>
      <c r="E25" s="19"/>
      <c r="F25" s="28"/>
    </row>
    <row r="26" spans="2:6" ht="12.75">
      <c r="B26" s="18"/>
      <c r="C26" s="19"/>
      <c r="D26" s="19"/>
      <c r="E26" s="19"/>
      <c r="F26" s="28"/>
    </row>
    <row r="27" spans="2:6" ht="12.75">
      <c r="B27" s="18"/>
      <c r="C27" s="19"/>
      <c r="D27" s="19"/>
      <c r="E27" s="19"/>
      <c r="F27" s="28"/>
    </row>
    <row r="28" spans="2:6" ht="12.75">
      <c r="B28" s="18"/>
      <c r="C28" s="19"/>
      <c r="D28" s="19"/>
      <c r="E28" s="19"/>
      <c r="F28" s="28"/>
    </row>
    <row r="29" spans="2:6" ht="12.75">
      <c r="B29" s="18"/>
      <c r="C29" s="19"/>
      <c r="D29" s="19"/>
      <c r="E29" s="19"/>
      <c r="F29" s="28"/>
    </row>
    <row r="30" spans="2:6" ht="12.75">
      <c r="B30" s="18"/>
      <c r="C30" s="19"/>
      <c r="D30" s="19"/>
      <c r="E30" s="19"/>
      <c r="F30" s="28"/>
    </row>
    <row r="31" spans="2:6" ht="12.75">
      <c r="B31" s="18"/>
      <c r="C31" s="19"/>
      <c r="D31" s="19"/>
      <c r="E31" s="19"/>
      <c r="F31" s="28"/>
    </row>
    <row r="32" spans="2:6" ht="12.75">
      <c r="B32" s="18"/>
      <c r="C32" s="19"/>
      <c r="D32" s="19"/>
      <c r="E32" s="19"/>
      <c r="F32" s="28"/>
    </row>
    <row r="33" spans="2:6" ht="12.75">
      <c r="B33" s="18"/>
      <c r="C33" s="19"/>
      <c r="D33" s="19"/>
      <c r="E33" s="19"/>
      <c r="F33" s="28"/>
    </row>
    <row r="34" spans="2:6" ht="12.75">
      <c r="B34" s="18"/>
      <c r="C34" s="19"/>
      <c r="D34" s="19"/>
      <c r="E34" s="19"/>
      <c r="F34" s="28"/>
    </row>
    <row r="35" spans="2:6" ht="12.75">
      <c r="B35" s="18"/>
      <c r="C35" s="19"/>
      <c r="D35" s="19"/>
      <c r="E35" s="19"/>
      <c r="F35" s="28"/>
    </row>
    <row r="36" spans="2:6" ht="12.75">
      <c r="B36" s="18"/>
      <c r="C36" s="19"/>
      <c r="D36" s="19"/>
      <c r="E36" s="19"/>
      <c r="F36" s="28"/>
    </row>
    <row r="37" spans="2:6" ht="12.75">
      <c r="B37" s="18"/>
      <c r="C37" s="19"/>
      <c r="D37" s="19"/>
      <c r="E37" s="19"/>
      <c r="F37" s="28"/>
    </row>
    <row r="38" spans="2:6" ht="12.75">
      <c r="B38" s="18"/>
      <c r="C38" s="19"/>
      <c r="D38" s="19"/>
      <c r="E38" s="19"/>
      <c r="F38" s="28"/>
    </row>
    <row r="39" spans="2:6" ht="12.75">
      <c r="B39" s="18"/>
      <c r="C39" s="19"/>
      <c r="D39" s="19"/>
      <c r="E39" s="19"/>
      <c r="F39" s="28"/>
    </row>
    <row r="40" spans="2:6" ht="12.75">
      <c r="B40" s="18"/>
      <c r="C40" s="19"/>
      <c r="D40" s="19"/>
      <c r="E40" s="19"/>
      <c r="F40" s="28"/>
    </row>
    <row r="41" spans="2:6" ht="12.75">
      <c r="B41" s="18"/>
      <c r="C41" s="19"/>
      <c r="D41" s="19"/>
      <c r="E41" s="19"/>
      <c r="F41" s="28"/>
    </row>
    <row r="42" spans="2:6" ht="12.75">
      <c r="B42" s="18"/>
      <c r="C42" s="19"/>
      <c r="D42" s="19"/>
      <c r="E42" s="19"/>
      <c r="F42" s="28"/>
    </row>
    <row r="43" spans="2:6" ht="13.5" thickBot="1">
      <c r="B43" s="21"/>
      <c r="C43" s="22"/>
      <c r="D43" s="22"/>
      <c r="E43" s="22"/>
      <c r="F43" s="31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2" customWidth="1"/>
  </cols>
  <sheetData>
    <row r="1" spans="1:7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8</v>
      </c>
      <c r="D4" s="1" t="s">
        <v>2</v>
      </c>
      <c r="E4" s="1">
        <v>61</v>
      </c>
      <c r="F4" s="1">
        <v>1.11</v>
      </c>
      <c r="G4" s="1">
        <f>ROUND(C4*E4/12,2)</f>
        <v>40.67</v>
      </c>
    </row>
    <row r="5" spans="1:7" ht="12.75">
      <c r="A5" s="1">
        <v>4</v>
      </c>
      <c r="B5" s="4" t="s">
        <v>48</v>
      </c>
      <c r="C5" s="1">
        <v>1.2</v>
      </c>
      <c r="D5" s="1">
        <v>5</v>
      </c>
      <c r="E5" s="1">
        <v>2.2</v>
      </c>
      <c r="F5" s="1">
        <f>C5*D5</f>
        <v>6</v>
      </c>
      <c r="G5" s="1">
        <f>ROUND(C5*E5/12,2)</f>
        <v>0.22</v>
      </c>
    </row>
    <row r="6" spans="1:7" ht="12.75">
      <c r="A6" s="1">
        <v>5</v>
      </c>
      <c r="B6" s="1" t="s">
        <v>18</v>
      </c>
      <c r="C6" s="1">
        <v>0.8</v>
      </c>
      <c r="D6" s="1">
        <v>0.88</v>
      </c>
      <c r="E6" s="1">
        <v>50</v>
      </c>
      <c r="F6" s="1">
        <f>C6*D6</f>
        <v>0.7040000000000001</v>
      </c>
      <c r="G6" s="1">
        <f>ROUND(C6*E6/12,2)</f>
        <v>3.33</v>
      </c>
    </row>
    <row r="7" spans="1:7" ht="13.5" thickBot="1">
      <c r="A7" s="1">
        <v>6</v>
      </c>
      <c r="B7" s="1" t="s">
        <v>5</v>
      </c>
      <c r="C7" s="1" t="s">
        <v>2</v>
      </c>
      <c r="D7" s="1" t="s">
        <v>2</v>
      </c>
      <c r="E7" s="12" t="s">
        <v>2</v>
      </c>
      <c r="F7" s="12">
        <v>0.68</v>
      </c>
      <c r="G7" s="1" t="s">
        <v>2</v>
      </c>
    </row>
    <row r="8" spans="1:6" ht="13.5" thickBot="1">
      <c r="A8" s="3"/>
      <c r="B8" s="3"/>
      <c r="C8" s="3"/>
      <c r="E8" s="34" t="s">
        <v>7</v>
      </c>
      <c r="F8" s="35">
        <f>SUM(F2:F7)</f>
        <v>8.894</v>
      </c>
    </row>
    <row r="9" spans="1:6" ht="15" thickBot="1">
      <c r="A9" s="3"/>
      <c r="B9" s="3"/>
      <c r="D9" s="56" t="s">
        <v>33</v>
      </c>
      <c r="E9" s="58"/>
      <c r="F9" s="35">
        <f>ROUND(1/F8,3)</f>
        <v>0.112</v>
      </c>
    </row>
    <row r="10" spans="1:6" ht="15" thickBot="1">
      <c r="A10" s="3"/>
      <c r="B10" s="3"/>
      <c r="C10" s="3"/>
      <c r="D10" s="56" t="s">
        <v>77</v>
      </c>
      <c r="E10" s="58"/>
      <c r="F10" s="35">
        <f>SUM(G3:G7)</f>
        <v>51.47</v>
      </c>
    </row>
    <row r="11" spans="1:6" ht="12.75">
      <c r="A11" s="3"/>
      <c r="B11" s="3"/>
      <c r="C11" s="3"/>
      <c r="D11" s="3"/>
      <c r="E11" s="3"/>
      <c r="F11" s="3"/>
    </row>
    <row r="12" spans="1:6" ht="13.5" thickBot="1">
      <c r="A12" s="3"/>
      <c r="B12" s="3"/>
      <c r="C12" s="3"/>
      <c r="D12" s="3"/>
      <c r="E12" s="3"/>
      <c r="F12" s="3"/>
    </row>
    <row r="13" spans="1:6" ht="12.75">
      <c r="A13" s="3"/>
      <c r="B13" s="24"/>
      <c r="C13" s="25"/>
      <c r="D13" s="25"/>
      <c r="E13" s="25"/>
      <c r="F13" s="26"/>
    </row>
    <row r="14" spans="1:6" ht="12.75">
      <c r="A14" s="3"/>
      <c r="B14" s="27"/>
      <c r="C14" s="3"/>
      <c r="D14" s="3"/>
      <c r="E14" s="3"/>
      <c r="F14" s="28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2:6" ht="12.75"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3.5" thickBot="1">
      <c r="B31" s="29"/>
      <c r="C31" s="30"/>
      <c r="D31" s="30"/>
      <c r="E31" s="30"/>
      <c r="F31" s="31"/>
    </row>
  </sheetData>
  <sheetProtection/>
  <mergeCells count="2">
    <mergeCell ref="D10:E10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2" customWidth="1"/>
    <col min="2" max="2" width="31.421875" style="2" customWidth="1"/>
    <col min="3" max="5" width="8.57421875" style="2" customWidth="1"/>
    <col min="6" max="6" width="14.28125" style="2" customWidth="1"/>
    <col min="7" max="7" width="9.281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4</v>
      </c>
      <c r="C4" s="1">
        <v>6</v>
      </c>
      <c r="D4" s="1" t="s">
        <v>2</v>
      </c>
      <c r="E4" s="1">
        <v>61</v>
      </c>
      <c r="F4" s="1">
        <v>0.91</v>
      </c>
      <c r="G4" s="1">
        <f>ROUND(C4*E4/12,2)</f>
        <v>30.5</v>
      </c>
    </row>
    <row r="5" spans="1:7" ht="12.75">
      <c r="A5" s="1">
        <v>4</v>
      </c>
      <c r="B5" s="4" t="s">
        <v>48</v>
      </c>
      <c r="C5" s="1">
        <v>1.2</v>
      </c>
      <c r="D5" s="1">
        <v>5</v>
      </c>
      <c r="E5" s="1">
        <v>2.2</v>
      </c>
      <c r="F5" s="1">
        <f>C5*D5</f>
        <v>6</v>
      </c>
      <c r="G5" s="1">
        <f>ROUND(C5*E5/12,2)</f>
        <v>0.22</v>
      </c>
    </row>
    <row r="6" spans="1:7" ht="12.75">
      <c r="A6" s="1">
        <v>5</v>
      </c>
      <c r="B6" s="1" t="s">
        <v>18</v>
      </c>
      <c r="C6" s="1">
        <v>0.8</v>
      </c>
      <c r="D6" s="1">
        <v>0.88</v>
      </c>
      <c r="E6" s="1">
        <v>50</v>
      </c>
      <c r="F6" s="1">
        <f>C6*D6</f>
        <v>0.7040000000000001</v>
      </c>
      <c r="G6" s="1">
        <f>ROUND(C6*E6/12,2)</f>
        <v>3.33</v>
      </c>
    </row>
    <row r="7" spans="1:7" ht="13.5" thickBot="1">
      <c r="A7" s="1">
        <v>6</v>
      </c>
      <c r="B7" s="1" t="s">
        <v>5</v>
      </c>
      <c r="C7" s="1" t="s">
        <v>2</v>
      </c>
      <c r="D7" s="1" t="s">
        <v>2</v>
      </c>
      <c r="E7" s="12" t="s">
        <v>2</v>
      </c>
      <c r="F7" s="12">
        <v>0.68</v>
      </c>
      <c r="G7" s="1" t="s">
        <v>2</v>
      </c>
    </row>
    <row r="8" spans="1:6" ht="13.5" thickBot="1">
      <c r="A8" s="3"/>
      <c r="B8" s="3"/>
      <c r="C8" s="3"/>
      <c r="E8" s="36" t="s">
        <v>7</v>
      </c>
      <c r="F8" s="26">
        <f>SUM(F2:F7)</f>
        <v>8.694</v>
      </c>
    </row>
    <row r="9" spans="1:6" ht="15" thickBot="1">
      <c r="A9" s="3"/>
      <c r="B9" s="3"/>
      <c r="D9" s="56" t="s">
        <v>33</v>
      </c>
      <c r="E9" s="58"/>
      <c r="F9" s="35">
        <f>ROUND(1/F8,3)</f>
        <v>0.115</v>
      </c>
    </row>
    <row r="10" spans="1:6" ht="15" thickBot="1">
      <c r="A10" s="3"/>
      <c r="B10" s="3"/>
      <c r="C10" s="3"/>
      <c r="D10" s="56" t="s">
        <v>77</v>
      </c>
      <c r="E10" s="58"/>
      <c r="F10" s="35">
        <f>SUM(G3:G7)</f>
        <v>41.3</v>
      </c>
    </row>
    <row r="11" spans="1:6" ht="12.75">
      <c r="A11" s="3"/>
      <c r="B11" s="3"/>
      <c r="C11" s="3"/>
      <c r="D11" s="3"/>
      <c r="E11" s="3"/>
      <c r="F11" s="3"/>
    </row>
    <row r="12" spans="1:6" ht="13.5" thickBot="1">
      <c r="A12" s="3"/>
      <c r="B12" s="3"/>
      <c r="C12" s="3"/>
      <c r="D12" s="3"/>
      <c r="E12" s="3"/>
      <c r="F12" s="3"/>
    </row>
    <row r="13" spans="1:6" ht="12.75">
      <c r="A13" s="3"/>
      <c r="B13" s="24"/>
      <c r="C13" s="25"/>
      <c r="D13" s="25"/>
      <c r="E13" s="25"/>
      <c r="F13" s="26"/>
    </row>
    <row r="14" spans="1:6" ht="12.75">
      <c r="A14" s="3"/>
      <c r="B14" s="27"/>
      <c r="C14" s="3"/>
      <c r="D14" s="3"/>
      <c r="E14" s="3"/>
      <c r="F14" s="28"/>
    </row>
    <row r="15" spans="1:6" ht="12.75">
      <c r="A15" s="3"/>
      <c r="B15" s="27"/>
      <c r="C15" s="3"/>
      <c r="D15" s="3"/>
      <c r="E15" s="3"/>
      <c r="F15" s="28"/>
    </row>
    <row r="16" spans="1:6" ht="12.75">
      <c r="A16" s="3"/>
      <c r="B16" s="27"/>
      <c r="C16" s="3"/>
      <c r="D16" s="3"/>
      <c r="E16" s="3"/>
      <c r="F16" s="28"/>
    </row>
    <row r="17" spans="2:6" ht="12.75">
      <c r="B17" s="27"/>
      <c r="C17" s="3"/>
      <c r="D17" s="3"/>
      <c r="E17" s="3"/>
      <c r="F17" s="28"/>
    </row>
    <row r="18" spans="2:6" ht="12.75">
      <c r="B18" s="27"/>
      <c r="C18" s="3"/>
      <c r="D18" s="3"/>
      <c r="E18" s="3"/>
      <c r="F18" s="28"/>
    </row>
    <row r="19" spans="2:6" ht="12.75">
      <c r="B19" s="27"/>
      <c r="C19" s="3"/>
      <c r="D19" s="3"/>
      <c r="E19" s="3"/>
      <c r="F19" s="28"/>
    </row>
    <row r="20" spans="2:6" ht="12.75">
      <c r="B20" s="27"/>
      <c r="C20" s="3"/>
      <c r="D20" s="3"/>
      <c r="E20" s="3"/>
      <c r="F20" s="28"/>
    </row>
    <row r="21" spans="2:6" ht="12.75">
      <c r="B21" s="27"/>
      <c r="C21" s="3"/>
      <c r="D21" s="3"/>
      <c r="E21" s="3"/>
      <c r="F21" s="28"/>
    </row>
    <row r="22" spans="2:6" ht="12.75">
      <c r="B22" s="27"/>
      <c r="C22" s="3"/>
      <c r="D22" s="3"/>
      <c r="E22" s="3"/>
      <c r="F22" s="28"/>
    </row>
    <row r="23" spans="2:6" ht="12.75">
      <c r="B23" s="27"/>
      <c r="C23" s="3"/>
      <c r="D23" s="3"/>
      <c r="E23" s="3"/>
      <c r="F23" s="28"/>
    </row>
    <row r="24" spans="2:6" ht="12.75">
      <c r="B24" s="27"/>
      <c r="C24" s="3"/>
      <c r="D24" s="3"/>
      <c r="E24" s="3"/>
      <c r="F24" s="28"/>
    </row>
    <row r="25" spans="2:6" ht="12.75">
      <c r="B25" s="27"/>
      <c r="C25" s="3"/>
      <c r="D25" s="3"/>
      <c r="E25" s="3"/>
      <c r="F25" s="28"/>
    </row>
    <row r="26" spans="2:6" ht="12.75">
      <c r="B26" s="27"/>
      <c r="C26" s="3"/>
      <c r="D26" s="3"/>
      <c r="E26" s="3"/>
      <c r="F26" s="28"/>
    </row>
    <row r="27" spans="2:6" ht="12.75">
      <c r="B27" s="27"/>
      <c r="C27" s="3"/>
      <c r="D27" s="3"/>
      <c r="E27" s="3"/>
      <c r="F27" s="28"/>
    </row>
    <row r="28" spans="2:6" ht="12.75">
      <c r="B28" s="27"/>
      <c r="C28" s="3"/>
      <c r="D28" s="3"/>
      <c r="E28" s="3"/>
      <c r="F28" s="28"/>
    </row>
    <row r="29" spans="2:6" ht="12.75">
      <c r="B29" s="27"/>
      <c r="C29" s="3"/>
      <c r="D29" s="3"/>
      <c r="E29" s="3"/>
      <c r="F29" s="28"/>
    </row>
    <row r="30" spans="2:6" ht="12.75">
      <c r="B30" s="27"/>
      <c r="C30" s="3"/>
      <c r="D30" s="3"/>
      <c r="E30" s="3"/>
      <c r="F30" s="28"/>
    </row>
    <row r="31" spans="2:6" ht="13.5" thickBot="1">
      <c r="B31" s="29"/>
      <c r="C31" s="30"/>
      <c r="D31" s="30"/>
      <c r="E31" s="30"/>
      <c r="F31" s="31"/>
    </row>
  </sheetData>
  <sheetProtection/>
  <mergeCells count="2">
    <mergeCell ref="D10:E10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5" width="8.57421875" style="0" customWidth="1"/>
    <col min="6" max="6" width="14.28125" style="0" customWidth="1"/>
    <col min="7" max="7" width="9.1406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23</v>
      </c>
      <c r="C3" s="1">
        <v>0.75</v>
      </c>
      <c r="D3" s="1">
        <v>0.08</v>
      </c>
      <c r="E3" s="1">
        <v>70</v>
      </c>
      <c r="F3" s="1">
        <f>C3*D3</f>
        <v>0.06</v>
      </c>
      <c r="G3" s="1">
        <f>ROUND(C3*E3/12,2)</f>
        <v>4.38</v>
      </c>
    </row>
    <row r="4" spans="1:7" ht="12.75">
      <c r="A4" s="1">
        <v>3</v>
      </c>
      <c r="B4" s="1" t="s">
        <v>22</v>
      </c>
      <c r="C4" s="1">
        <v>1.2</v>
      </c>
      <c r="D4" s="1">
        <v>0.2</v>
      </c>
      <c r="E4" s="1">
        <v>116</v>
      </c>
      <c r="F4" s="1">
        <f>C4*D4</f>
        <v>0.24</v>
      </c>
      <c r="G4" s="1">
        <f>ROUND(C4*E4/12,2)</f>
        <v>11.6</v>
      </c>
    </row>
    <row r="5" spans="1:7" ht="12.75">
      <c r="A5" s="1">
        <v>4</v>
      </c>
      <c r="B5" s="1" t="s">
        <v>4</v>
      </c>
      <c r="C5" s="1">
        <v>8</v>
      </c>
      <c r="D5" s="1" t="s">
        <v>2</v>
      </c>
      <c r="E5" s="1">
        <v>61</v>
      </c>
      <c r="F5" s="1">
        <v>1.11</v>
      </c>
      <c r="G5" s="1">
        <f>ROUND(C5*E5/12,2)</f>
        <v>40.67</v>
      </c>
    </row>
    <row r="6" spans="1:7" ht="12.75">
      <c r="A6" s="1">
        <v>4</v>
      </c>
      <c r="B6" s="4" t="s">
        <v>48</v>
      </c>
      <c r="C6" s="1">
        <v>1.2</v>
      </c>
      <c r="D6" s="1">
        <v>5</v>
      </c>
      <c r="E6" s="1">
        <v>2.2</v>
      </c>
      <c r="F6" s="1">
        <f>C6*D6</f>
        <v>6</v>
      </c>
      <c r="G6" s="1">
        <f>ROUND(C6*E6/12,2)</f>
        <v>0.22</v>
      </c>
    </row>
    <row r="7" spans="1:7" ht="12.75">
      <c r="A7" s="1">
        <v>5</v>
      </c>
      <c r="B7" s="1" t="s">
        <v>18</v>
      </c>
      <c r="C7" s="1">
        <v>0.8</v>
      </c>
      <c r="D7" s="1">
        <v>0.88</v>
      </c>
      <c r="E7" s="1">
        <v>50</v>
      </c>
      <c r="F7" s="1">
        <f>C7*D7</f>
        <v>0.7040000000000001</v>
      </c>
      <c r="G7" s="1">
        <f>ROUND(C7*E7/12,2)</f>
        <v>3.33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6" t="s">
        <v>7</v>
      </c>
      <c r="F9" s="26">
        <f>SUM(F2:F8)</f>
        <v>9.044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0.111</v>
      </c>
    </row>
    <row r="11" spans="4:6" ht="15" thickBot="1">
      <c r="D11" s="56" t="s">
        <v>77</v>
      </c>
      <c r="E11" s="58"/>
      <c r="F11" s="35">
        <f>SUM(G3:G8)</f>
        <v>60.2</v>
      </c>
    </row>
    <row r="13" ht="13.5" thickBot="1"/>
    <row r="14" spans="2:6" ht="12.75">
      <c r="B14" s="15"/>
      <c r="C14" s="16"/>
      <c r="D14" s="16"/>
      <c r="E14" s="16"/>
      <c r="F14" s="17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2.75">
      <c r="B31" s="18"/>
      <c r="C31" s="19"/>
      <c r="D31" s="19"/>
      <c r="E31" s="19"/>
      <c r="F31" s="20"/>
    </row>
    <row r="32" spans="2:6" ht="12.75">
      <c r="B32" s="18"/>
      <c r="C32" s="19"/>
      <c r="D32" s="19"/>
      <c r="E32" s="19"/>
      <c r="F32" s="20"/>
    </row>
    <row r="33" spans="2:6" ht="13.5" thickBot="1">
      <c r="B33" s="21"/>
      <c r="C33" s="22"/>
      <c r="D33" s="22"/>
      <c r="E33" s="22"/>
      <c r="F33" s="23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5" width="8.57421875" style="0" customWidth="1"/>
    <col min="6" max="6" width="14.28125" style="0" customWidth="1"/>
    <col min="7" max="7" width="9.1406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23</v>
      </c>
      <c r="C3" s="1">
        <v>0.75</v>
      </c>
      <c r="D3" s="1">
        <v>0.08</v>
      </c>
      <c r="E3" s="1">
        <v>70</v>
      </c>
      <c r="F3" s="1">
        <f>C3*D3</f>
        <v>0.06</v>
      </c>
      <c r="G3" s="1">
        <f>ROUND(C3*E3/12,2)</f>
        <v>4.38</v>
      </c>
    </row>
    <row r="4" spans="1:7" ht="12.75">
      <c r="A4" s="1">
        <v>3</v>
      </c>
      <c r="B4" s="1" t="s">
        <v>22</v>
      </c>
      <c r="C4" s="1">
        <v>1.2</v>
      </c>
      <c r="D4" s="1">
        <v>0.2</v>
      </c>
      <c r="E4" s="1">
        <v>116</v>
      </c>
      <c r="F4" s="1">
        <f>C4*D4</f>
        <v>0.24</v>
      </c>
      <c r="G4" s="1">
        <f>ROUND(C4*E4/12,2)</f>
        <v>11.6</v>
      </c>
    </row>
    <row r="5" spans="1:7" ht="12.75">
      <c r="A5" s="1">
        <v>4</v>
      </c>
      <c r="B5" s="1" t="s">
        <v>4</v>
      </c>
      <c r="C5" s="1">
        <v>6</v>
      </c>
      <c r="D5" s="1" t="s">
        <v>2</v>
      </c>
      <c r="E5" s="1">
        <v>61</v>
      </c>
      <c r="F5" s="1">
        <v>0.91</v>
      </c>
      <c r="G5" s="1">
        <f>ROUND(C5*E5/12,2)</f>
        <v>30.5</v>
      </c>
    </row>
    <row r="6" spans="1:7" ht="12.75">
      <c r="A6" s="1">
        <v>4</v>
      </c>
      <c r="B6" s="4" t="s">
        <v>48</v>
      </c>
      <c r="C6" s="1">
        <v>1.2</v>
      </c>
      <c r="D6" s="1">
        <v>5</v>
      </c>
      <c r="E6" s="1">
        <v>2.2</v>
      </c>
      <c r="F6" s="1">
        <f>C6*D6</f>
        <v>6</v>
      </c>
      <c r="G6" s="1">
        <f>ROUND(C6*E6/12,2)</f>
        <v>0.22</v>
      </c>
    </row>
    <row r="7" spans="1:7" ht="12.75">
      <c r="A7" s="1">
        <v>5</v>
      </c>
      <c r="B7" s="1" t="s">
        <v>18</v>
      </c>
      <c r="C7" s="1">
        <v>0.8</v>
      </c>
      <c r="D7" s="1">
        <v>0.88</v>
      </c>
      <c r="E7" s="1">
        <v>50</v>
      </c>
      <c r="F7" s="1">
        <f>C7*D7</f>
        <v>0.7040000000000001</v>
      </c>
      <c r="G7" s="1">
        <f>ROUND(C7*E7/12,2)</f>
        <v>3.33</v>
      </c>
    </row>
    <row r="8" spans="1:7" ht="13.5" thickBot="1">
      <c r="A8" s="1">
        <v>7</v>
      </c>
      <c r="B8" s="1" t="s">
        <v>5</v>
      </c>
      <c r="C8" s="1" t="s">
        <v>2</v>
      </c>
      <c r="D8" s="1" t="s">
        <v>2</v>
      </c>
      <c r="E8" s="12" t="s">
        <v>2</v>
      </c>
      <c r="F8" s="12">
        <v>0.68</v>
      </c>
      <c r="G8" s="1" t="s">
        <v>2</v>
      </c>
    </row>
    <row r="9" spans="1:6" ht="13.5" thickBot="1">
      <c r="A9" s="3"/>
      <c r="B9" s="3"/>
      <c r="C9" s="3"/>
      <c r="E9" s="34" t="s">
        <v>7</v>
      </c>
      <c r="F9" s="35">
        <f>SUM(F2:F8)</f>
        <v>8.844</v>
      </c>
    </row>
    <row r="10" spans="1:6" ht="15" thickBot="1">
      <c r="A10" s="3"/>
      <c r="B10" s="3"/>
      <c r="D10" s="56" t="s">
        <v>33</v>
      </c>
      <c r="E10" s="58"/>
      <c r="F10" s="35">
        <f>ROUND(1/F9,3)</f>
        <v>0.113</v>
      </c>
    </row>
    <row r="11" spans="4:6" ht="15" thickBot="1">
      <c r="D11" s="56" t="s">
        <v>77</v>
      </c>
      <c r="E11" s="58"/>
      <c r="F11" s="35">
        <f>SUM(G3:G8)</f>
        <v>50.03</v>
      </c>
    </row>
    <row r="13" ht="13.5" thickBot="1"/>
    <row r="14" spans="2:6" ht="12.75">
      <c r="B14" s="15"/>
      <c r="C14" s="16"/>
      <c r="D14" s="16"/>
      <c r="E14" s="16"/>
      <c r="F14" s="17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18"/>
      <c r="C27" s="19"/>
      <c r="D27" s="19"/>
      <c r="E27" s="19"/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18"/>
      <c r="C29" s="19"/>
      <c r="D29" s="19"/>
      <c r="E29" s="19"/>
      <c r="F29" s="20"/>
    </row>
    <row r="30" spans="2:6" ht="12.75">
      <c r="B30" s="18"/>
      <c r="C30" s="19"/>
      <c r="D30" s="19"/>
      <c r="E30" s="19"/>
      <c r="F30" s="20"/>
    </row>
    <row r="31" spans="2:6" ht="12.75">
      <c r="B31" s="18"/>
      <c r="C31" s="19"/>
      <c r="D31" s="19"/>
      <c r="E31" s="19"/>
      <c r="F31" s="20"/>
    </row>
    <row r="32" spans="2:6" ht="13.5" thickBot="1">
      <c r="B32" s="21"/>
      <c r="C32" s="22"/>
      <c r="D32" s="22"/>
      <c r="E32" s="22"/>
      <c r="F32" s="23"/>
    </row>
  </sheetData>
  <sheetProtection/>
  <mergeCells count="2">
    <mergeCell ref="D10:E10"/>
    <mergeCell ref="D11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  <col min="7" max="7" width="9.1406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8</v>
      </c>
      <c r="C4" s="1">
        <v>8</v>
      </c>
      <c r="D4" s="1">
        <v>0.08</v>
      </c>
      <c r="E4" s="1">
        <v>140</v>
      </c>
      <c r="F4" s="1">
        <f>C4*D4</f>
        <v>0.64</v>
      </c>
      <c r="G4" s="1">
        <f>ROUND(C4*E4/12,2)</f>
        <v>93.33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ROUND(C5*E5/12,2)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6" t="s">
        <v>7</v>
      </c>
      <c r="F7" s="26">
        <f>SUM(F2:F6)</f>
        <v>1.87</v>
      </c>
    </row>
    <row r="8" spans="1:6" ht="15" thickBot="1">
      <c r="A8" s="3"/>
      <c r="B8" s="3"/>
      <c r="D8" s="56" t="s">
        <v>33</v>
      </c>
      <c r="E8" s="58"/>
      <c r="F8" s="35">
        <f>ROUND(1/F7,3)</f>
        <v>0.535</v>
      </c>
    </row>
    <row r="9" spans="4:6" ht="15" thickBot="1">
      <c r="D9" s="56" t="s">
        <v>77</v>
      </c>
      <c r="E9" s="58"/>
      <c r="F9" s="35">
        <f>SUM(G3:G6)</f>
        <v>107.83</v>
      </c>
    </row>
    <row r="10" ht="13.5" thickBot="1"/>
    <row r="11" spans="2:6" ht="12.75">
      <c r="B11" s="15"/>
      <c r="C11" s="16"/>
      <c r="D11" s="16"/>
      <c r="E11" s="16"/>
      <c r="F11" s="17"/>
    </row>
    <row r="12" spans="2:6" ht="12.75">
      <c r="B12" s="18"/>
      <c r="C12" s="19"/>
      <c r="D12" s="19"/>
      <c r="E12" s="19"/>
      <c r="F12" s="20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3.5" thickBot="1">
      <c r="B27" s="21"/>
      <c r="C27" s="22"/>
      <c r="D27" s="22"/>
      <c r="E27" s="22"/>
      <c r="F27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5" width="8.57421875" style="0" customWidth="1"/>
    <col min="6" max="6" width="14.28125" style="0" customWidth="1"/>
    <col min="7" max="7" width="9.140625" style="2" customWidth="1"/>
  </cols>
  <sheetData>
    <row r="1" spans="1:7" s="40" customFormat="1" ht="26.25" customHeight="1">
      <c r="A1" s="6" t="s">
        <v>74</v>
      </c>
      <c r="B1" s="6" t="s">
        <v>1</v>
      </c>
      <c r="C1" s="6" t="s">
        <v>72</v>
      </c>
      <c r="D1" s="6" t="s">
        <v>73</v>
      </c>
      <c r="E1" s="5" t="s">
        <v>76</v>
      </c>
      <c r="F1" s="5" t="s">
        <v>86</v>
      </c>
      <c r="G1" s="13" t="s">
        <v>75</v>
      </c>
    </row>
    <row r="2" spans="1:7" ht="12.75">
      <c r="A2" s="1">
        <v>1</v>
      </c>
      <c r="B2" s="1" t="s">
        <v>6</v>
      </c>
      <c r="C2" s="1" t="s">
        <v>2</v>
      </c>
      <c r="D2" s="1" t="s">
        <v>2</v>
      </c>
      <c r="E2" s="1" t="s">
        <v>2</v>
      </c>
      <c r="F2" s="1">
        <v>0.25</v>
      </c>
      <c r="G2" s="1" t="s">
        <v>2</v>
      </c>
    </row>
    <row r="3" spans="1:7" ht="12.75">
      <c r="A3" s="1">
        <v>2</v>
      </c>
      <c r="B3" s="1" t="s">
        <v>3</v>
      </c>
      <c r="C3" s="1">
        <v>0.75</v>
      </c>
      <c r="D3" s="1">
        <v>0.2</v>
      </c>
      <c r="E3" s="1">
        <v>116</v>
      </c>
      <c r="F3" s="1">
        <f>C3*D3</f>
        <v>0.15000000000000002</v>
      </c>
      <c r="G3" s="1">
        <f>ROUND(C3*E3/12,2)</f>
        <v>7.25</v>
      </c>
    </row>
    <row r="4" spans="1:7" ht="12.75">
      <c r="A4" s="1">
        <v>3</v>
      </c>
      <c r="B4" s="1" t="s">
        <v>8</v>
      </c>
      <c r="C4" s="1">
        <v>6</v>
      </c>
      <c r="D4" s="1">
        <v>0.08</v>
      </c>
      <c r="E4" s="1">
        <v>140</v>
      </c>
      <c r="F4" s="1">
        <f>C4*D4</f>
        <v>0.48</v>
      </c>
      <c r="G4" s="1">
        <f>ROUND(C4*E4/12,2)</f>
        <v>70</v>
      </c>
    </row>
    <row r="5" spans="1:7" ht="12.75">
      <c r="A5" s="1">
        <v>4</v>
      </c>
      <c r="B5" s="1" t="s">
        <v>3</v>
      </c>
      <c r="C5" s="1">
        <v>0.75</v>
      </c>
      <c r="D5" s="1">
        <v>0.2</v>
      </c>
      <c r="E5" s="1">
        <v>116</v>
      </c>
      <c r="F5" s="1">
        <f>C5*D5</f>
        <v>0.15000000000000002</v>
      </c>
      <c r="G5" s="1">
        <f>ROUND(C5*E5/12,2)</f>
        <v>7.25</v>
      </c>
    </row>
    <row r="6" spans="1:7" ht="13.5" thickBot="1">
      <c r="A6" s="1">
        <v>5</v>
      </c>
      <c r="B6" s="1" t="s">
        <v>5</v>
      </c>
      <c r="C6" s="1" t="s">
        <v>2</v>
      </c>
      <c r="D6" s="1" t="s">
        <v>2</v>
      </c>
      <c r="E6" s="12" t="s">
        <v>2</v>
      </c>
      <c r="F6" s="12">
        <v>0.68</v>
      </c>
      <c r="G6" s="1" t="s">
        <v>2</v>
      </c>
    </row>
    <row r="7" spans="1:6" ht="13.5" thickBot="1">
      <c r="A7" s="3"/>
      <c r="B7" s="3"/>
      <c r="C7" s="3"/>
      <c r="E7" s="36" t="s">
        <v>7</v>
      </c>
      <c r="F7" s="26">
        <f>SUM(F2:F6)</f>
        <v>1.71</v>
      </c>
    </row>
    <row r="8" spans="1:6" ht="15" thickBot="1">
      <c r="A8" s="3"/>
      <c r="B8" s="3"/>
      <c r="D8" s="56" t="s">
        <v>33</v>
      </c>
      <c r="E8" s="58"/>
      <c r="F8" s="35">
        <f>ROUND(1/F7,3)</f>
        <v>0.585</v>
      </c>
    </row>
    <row r="9" spans="1:6" ht="15" thickBot="1">
      <c r="A9" s="3"/>
      <c r="B9" s="3"/>
      <c r="C9" s="3"/>
      <c r="D9" s="56" t="s">
        <v>77</v>
      </c>
      <c r="E9" s="58"/>
      <c r="F9" s="35">
        <f>SUM(G3:G6)</f>
        <v>84.5</v>
      </c>
    </row>
    <row r="10" spans="1:6" ht="12.75">
      <c r="A10" s="3"/>
      <c r="B10" s="3"/>
      <c r="C10" s="8"/>
      <c r="D10" s="9"/>
      <c r="E10" s="9"/>
      <c r="F10" s="3"/>
    </row>
    <row r="11" ht="13.5" thickBot="1"/>
    <row r="12" spans="2:6" ht="12.75">
      <c r="B12" s="15"/>
      <c r="C12" s="16"/>
      <c r="D12" s="16"/>
      <c r="E12" s="16"/>
      <c r="F12" s="17"/>
    </row>
    <row r="13" spans="2:6" ht="12.75">
      <c r="B13" s="18"/>
      <c r="C13" s="19"/>
      <c r="D13" s="19"/>
      <c r="E13" s="19"/>
      <c r="F13" s="20"/>
    </row>
    <row r="14" spans="2:6" ht="12.75">
      <c r="B14" s="18"/>
      <c r="C14" s="19"/>
      <c r="D14" s="19"/>
      <c r="E14" s="19"/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/>
      <c r="C16" s="19"/>
      <c r="D16" s="19"/>
      <c r="E16" s="19"/>
      <c r="F16" s="20"/>
    </row>
    <row r="17" spans="2:6" ht="12.75">
      <c r="B17" s="18"/>
      <c r="C17" s="19"/>
      <c r="D17" s="19"/>
      <c r="E17" s="19"/>
      <c r="F17" s="20"/>
    </row>
    <row r="18" spans="2:6" ht="12.75">
      <c r="B18" s="18"/>
      <c r="C18" s="19"/>
      <c r="D18" s="19"/>
      <c r="E18" s="19"/>
      <c r="F18" s="20"/>
    </row>
    <row r="19" spans="2:6" ht="12.75">
      <c r="B19" s="18"/>
      <c r="C19" s="19"/>
      <c r="D19" s="19"/>
      <c r="E19" s="19"/>
      <c r="F19" s="20"/>
    </row>
    <row r="20" spans="2:6" ht="12.75">
      <c r="B20" s="18"/>
      <c r="C20" s="19"/>
      <c r="D20" s="19"/>
      <c r="E20" s="19"/>
      <c r="F20" s="20"/>
    </row>
    <row r="21" spans="2:6" ht="12.75">
      <c r="B21" s="18"/>
      <c r="C21" s="19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18"/>
      <c r="C23" s="19"/>
      <c r="D23" s="19"/>
      <c r="E23" s="19"/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18"/>
      <c r="C25" s="19"/>
      <c r="D25" s="19"/>
      <c r="E25" s="19"/>
      <c r="F25" s="20"/>
    </row>
    <row r="26" spans="2:6" ht="12.75">
      <c r="B26" s="18"/>
      <c r="C26" s="19"/>
      <c r="D26" s="19"/>
      <c r="E26" s="19"/>
      <c r="F26" s="20"/>
    </row>
    <row r="27" spans="2:6" ht="13.5" thickBot="1">
      <c r="B27" s="21"/>
      <c r="C27" s="22"/>
      <c r="D27" s="22"/>
      <c r="E27" s="22"/>
      <c r="F27" s="23"/>
    </row>
  </sheetData>
  <sheetProtection/>
  <mergeCells count="2">
    <mergeCell ref="D8:E8"/>
    <mergeCell ref="D9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user</cp:lastModifiedBy>
  <cp:lastPrinted>2008-11-11T15:32:20Z</cp:lastPrinted>
  <dcterms:created xsi:type="dcterms:W3CDTF">1999-08-18T13:38:29Z</dcterms:created>
  <dcterms:modified xsi:type="dcterms:W3CDTF">2011-04-20T06:17:58Z</dcterms:modified>
  <cp:category/>
  <cp:version/>
  <cp:contentType/>
  <cp:contentStatus/>
</cp:coreProperties>
</file>